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70" windowWidth="14715" windowHeight="7740"/>
  </bookViews>
  <sheets>
    <sheet name="4대강전체" sheetId="1" r:id="rId1"/>
    <sheet name="한강" sheetId="2" r:id="rId2"/>
    <sheet name="낙동강" sheetId="3" r:id="rId3"/>
    <sheet name="금강" sheetId="4" r:id="rId4"/>
    <sheet name="영산강" sheetId="5" r:id="rId5"/>
  </sheets>
  <calcPr calcId="125725"/>
</workbook>
</file>

<file path=xl/calcChain.xml><?xml version="1.0" encoding="utf-8"?>
<calcChain xmlns="http://schemas.openxmlformats.org/spreadsheetml/2006/main">
  <c r="T20" i="2"/>
  <c r="R20"/>
  <c r="P20"/>
  <c r="N20"/>
  <c r="S20"/>
  <c r="Q20"/>
  <c r="O20"/>
  <c r="M20"/>
  <c r="V76" l="1"/>
  <c r="V75"/>
  <c r="V74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W77"/>
  <c r="V77" s="1"/>
  <c r="U21" i="1" l="1"/>
  <c r="V21" s="1"/>
  <c r="U20"/>
  <c r="V20" s="1"/>
  <c r="U19"/>
  <c r="V19" s="1"/>
  <c r="U18"/>
  <c r="V18" s="1"/>
  <c r="U17"/>
  <c r="V17" s="1"/>
  <c r="U16"/>
  <c r="V16" s="1"/>
  <c r="U15"/>
  <c r="V15" s="1"/>
  <c r="U14"/>
  <c r="V14" s="1"/>
  <c r="U13"/>
  <c r="V13" s="1"/>
  <c r="U12"/>
  <c r="V12" s="1"/>
  <c r="U11"/>
  <c r="V11" s="1"/>
  <c r="U10"/>
  <c r="V10" s="1"/>
  <c r="U9"/>
  <c r="U8"/>
  <c r="U7"/>
  <c r="U6"/>
  <c r="U22" l="1"/>
  <c r="V6"/>
  <c r="U24"/>
  <c r="V24" s="1"/>
  <c r="V28" s="1"/>
  <c r="V8"/>
  <c r="U23"/>
  <c r="V7"/>
  <c r="U25"/>
  <c r="V9"/>
  <c r="U29" l="1"/>
  <c r="V25"/>
  <c r="V29" s="1"/>
  <c r="U27"/>
  <c r="V23"/>
  <c r="V27" s="1"/>
  <c r="U26"/>
  <c r="U28" s="1"/>
  <c r="V22"/>
  <c r="V26" s="1"/>
</calcChain>
</file>

<file path=xl/sharedStrings.xml><?xml version="1.0" encoding="utf-8"?>
<sst xmlns="http://schemas.openxmlformats.org/spreadsheetml/2006/main" count="693" uniqueCount="106">
  <si>
    <t>월계</t>
  </si>
  <si>
    <t>누계</t>
  </si>
  <si>
    <t>2공구</t>
  </si>
  <si>
    <t>3공구</t>
  </si>
  <si>
    <t>4공구</t>
  </si>
  <si>
    <t>5공구</t>
  </si>
  <si>
    <t>6공구</t>
  </si>
  <si>
    <t>7공구</t>
  </si>
  <si>
    <t>8공구</t>
  </si>
  <si>
    <t>9공구</t>
  </si>
  <si>
    <t>10공구</t>
  </si>
  <si>
    <t>11공구</t>
  </si>
  <si>
    <t>12공구</t>
  </si>
  <si>
    <t>13공구</t>
  </si>
  <si>
    <t>14공구</t>
  </si>
  <si>
    <t>18공구</t>
  </si>
  <si>
    <t>19공구</t>
  </si>
  <si>
    <t>20공구</t>
  </si>
  <si>
    <t>21공구</t>
  </si>
  <si>
    <t>22공구</t>
  </si>
  <si>
    <t>23공구</t>
  </si>
  <si>
    <t>24공구</t>
  </si>
  <si>
    <t>25공구</t>
  </si>
  <si>
    <t>26공구</t>
  </si>
  <si>
    <t>27공구</t>
  </si>
  <si>
    <t>28공구</t>
  </si>
  <si>
    <t>29공구</t>
  </si>
  <si>
    <t>30공구</t>
  </si>
  <si>
    <t>31공구</t>
  </si>
  <si>
    <t>32공구</t>
  </si>
  <si>
    <t>33공구</t>
  </si>
  <si>
    <t>34공구</t>
  </si>
  <si>
    <t>35공구</t>
  </si>
  <si>
    <t>36공구</t>
  </si>
  <si>
    <t>37공구</t>
  </si>
  <si>
    <t>38공구</t>
  </si>
  <si>
    <t>39공구</t>
  </si>
  <si>
    <t>40공구</t>
  </si>
  <si>
    <t>41공구</t>
  </si>
  <si>
    <t>42공구</t>
  </si>
  <si>
    <t>43공구</t>
  </si>
  <si>
    <t>44공구</t>
  </si>
  <si>
    <t>45공구</t>
  </si>
  <si>
    <t>46공구</t>
  </si>
  <si>
    <t>47공구</t>
  </si>
  <si>
    <t>48공구</t>
  </si>
  <si>
    <t>영산강 인력, 장비 투입 월별현황</t>
    <phoneticPr fontId="2" type="noConversion"/>
  </si>
  <si>
    <t>항목</t>
    <phoneticPr fontId="2" type="noConversion"/>
  </si>
  <si>
    <t>2009.12월</t>
    <phoneticPr fontId="2" type="noConversion"/>
  </si>
  <si>
    <t>2010.01월</t>
    <phoneticPr fontId="2" type="noConversion"/>
  </si>
  <si>
    <t>2010.03월</t>
    <phoneticPr fontId="2" type="noConversion"/>
  </si>
  <si>
    <t>2010.04월</t>
    <phoneticPr fontId="2" type="noConversion"/>
  </si>
  <si>
    <t>2010.06월</t>
    <phoneticPr fontId="2" type="noConversion"/>
  </si>
  <si>
    <t>간접고용</t>
    <phoneticPr fontId="2" type="noConversion"/>
  </si>
  <si>
    <t>공구명</t>
    <phoneticPr fontId="2" type="noConversion"/>
  </si>
  <si>
    <t>2009.10월</t>
    <phoneticPr fontId="2" type="noConversion"/>
  </si>
  <si>
    <t>2009.11월</t>
    <phoneticPr fontId="2" type="noConversion"/>
  </si>
  <si>
    <t>2010.02월</t>
    <phoneticPr fontId="2" type="noConversion"/>
  </si>
  <si>
    <t>2010.05월</t>
    <phoneticPr fontId="2" type="noConversion"/>
  </si>
  <si>
    <t>2010(4~6)</t>
    <phoneticPr fontId="2" type="noConversion"/>
  </si>
  <si>
    <t>월평균</t>
    <phoneticPr fontId="2" type="noConversion"/>
  </si>
  <si>
    <t>일평균</t>
    <phoneticPr fontId="2" type="noConversion"/>
  </si>
  <si>
    <t>장비</t>
    <phoneticPr fontId="2" type="noConversion"/>
  </si>
  <si>
    <t>보통인력</t>
    <phoneticPr fontId="2" type="noConversion"/>
  </si>
  <si>
    <t>직접고용 계</t>
    <phoneticPr fontId="2" type="noConversion"/>
  </si>
  <si>
    <t>합계</t>
    <phoneticPr fontId="2" type="noConversion"/>
  </si>
  <si>
    <t>1공구</t>
    <phoneticPr fontId="2" type="noConversion"/>
  </si>
  <si>
    <t>15공구</t>
    <phoneticPr fontId="2" type="noConversion"/>
  </si>
  <si>
    <t>16공구</t>
    <phoneticPr fontId="2" type="noConversion"/>
  </si>
  <si>
    <t>17공구</t>
    <phoneticPr fontId="2" type="noConversion"/>
  </si>
  <si>
    <t>17공구 계</t>
    <phoneticPr fontId="2" type="noConversion"/>
  </si>
  <si>
    <t>금강 인력, 장비 투입 월별현황</t>
    <phoneticPr fontId="2" type="noConversion"/>
  </si>
  <si>
    <t>합계</t>
    <phoneticPr fontId="2" type="noConversion"/>
  </si>
  <si>
    <t>하루평균</t>
    <phoneticPr fontId="2" type="noConversion"/>
  </si>
  <si>
    <t>작업일수</t>
    <phoneticPr fontId="2" type="noConversion"/>
  </si>
  <si>
    <t>최대치(2010. 4월~6월 평균)</t>
    <phoneticPr fontId="2" type="noConversion"/>
  </si>
  <si>
    <t>누계</t>
    <phoneticPr fontId="2" type="noConversion"/>
  </si>
  <si>
    <t>130일</t>
    <phoneticPr fontId="2" type="noConversion"/>
  </si>
  <si>
    <t>126일</t>
    <phoneticPr fontId="2" type="noConversion"/>
  </si>
  <si>
    <t>105일</t>
    <phoneticPr fontId="2" type="noConversion"/>
  </si>
  <si>
    <t>147일</t>
    <phoneticPr fontId="2" type="noConversion"/>
  </si>
  <si>
    <t>127일</t>
    <phoneticPr fontId="2" type="noConversion"/>
  </si>
  <si>
    <t>전체      (80개 공구)</t>
    <phoneticPr fontId="2" type="noConversion"/>
  </si>
  <si>
    <t>영산강   (10공구)</t>
    <phoneticPr fontId="2" type="noConversion"/>
  </si>
  <si>
    <t>금강     (13공구)</t>
    <phoneticPr fontId="2" type="noConversion"/>
  </si>
  <si>
    <t>낙동강   (40공구)</t>
    <phoneticPr fontId="2" type="noConversion"/>
  </si>
  <si>
    <t>한강     (17공구)</t>
    <phoneticPr fontId="2" type="noConversion"/>
  </si>
  <si>
    <t>75일</t>
    <phoneticPr fontId="2" type="noConversion"/>
  </si>
  <si>
    <t>직접고용 계</t>
    <phoneticPr fontId="2" type="noConversion"/>
  </si>
  <si>
    <t>하루평균</t>
    <phoneticPr fontId="2" type="noConversion"/>
  </si>
  <si>
    <t>작업일보 집계사업은 전체의 70%</t>
    <phoneticPr fontId="2" type="noConversion"/>
  </si>
  <si>
    <t>직접고용 계</t>
    <phoneticPr fontId="2" type="noConversion"/>
  </si>
  <si>
    <t>전체 추정</t>
    <phoneticPr fontId="2" type="noConversion"/>
  </si>
  <si>
    <t>(168개 공구)</t>
    <phoneticPr fontId="2" type="noConversion"/>
  </si>
  <si>
    <t>4대강 작업일보 집계에 의한 인력, 장비 투입 총괄표</t>
    <phoneticPr fontId="2" type="noConversion"/>
  </si>
  <si>
    <t>한강 작업일보 집계에 의한 인력, 장비 투입현황</t>
    <phoneticPr fontId="2" type="noConversion"/>
  </si>
  <si>
    <t>낙동강 작업일보 집계에 의한 인력,장비 투입현황</t>
    <phoneticPr fontId="2" type="noConversion"/>
  </si>
  <si>
    <t>(단위: 명)</t>
    <phoneticPr fontId="2" type="noConversion"/>
  </si>
  <si>
    <t>장비</t>
    <phoneticPr fontId="2" type="noConversion"/>
  </si>
  <si>
    <t>보통인력</t>
    <phoneticPr fontId="2" type="noConversion"/>
  </si>
  <si>
    <t>직접고용 계</t>
    <phoneticPr fontId="2" type="noConversion"/>
  </si>
  <si>
    <t>간접고용</t>
    <phoneticPr fontId="2" type="noConversion"/>
  </si>
  <si>
    <t>행복1</t>
    <phoneticPr fontId="2" type="noConversion"/>
  </si>
  <si>
    <t>행복2</t>
    <phoneticPr fontId="2" type="noConversion"/>
  </si>
  <si>
    <t>합계</t>
    <phoneticPr fontId="2" type="noConversion"/>
  </si>
  <si>
    <t>작업일보 집계사업은 전체의 70%</t>
    <phoneticPr fontId="2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</si>
</sst>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_ 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ajor"/>
    </font>
    <font>
      <sz val="10"/>
      <color theme="1"/>
      <name val="맑은 고딕"/>
      <family val="3"/>
      <charset val="129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92">
    <xf numFmtId="0" fontId="0" fillId="0" borderId="0" xfId="0">
      <alignment vertical="center"/>
    </xf>
    <xf numFmtId="41" fontId="0" fillId="0" borderId="0" xfId="1" applyFont="1">
      <alignment vertical="center"/>
    </xf>
    <xf numFmtId="41" fontId="4" fillId="0" borderId="0" xfId="1" applyFont="1">
      <alignment vertical="center"/>
    </xf>
    <xf numFmtId="41" fontId="6" fillId="0" borderId="16" xfId="1" applyFont="1" applyBorder="1">
      <alignment vertical="center"/>
    </xf>
    <xf numFmtId="41" fontId="6" fillId="0" borderId="17" xfId="1" applyFont="1" applyBorder="1">
      <alignment vertical="center"/>
    </xf>
    <xf numFmtId="41" fontId="6" fillId="0" borderId="19" xfId="1" applyFont="1" applyBorder="1">
      <alignment vertical="center"/>
    </xf>
    <xf numFmtId="41" fontId="6" fillId="0" borderId="21" xfId="1" applyFont="1" applyBorder="1">
      <alignment vertical="center"/>
    </xf>
    <xf numFmtId="41" fontId="6" fillId="0" borderId="23" xfId="1" applyFont="1" applyBorder="1">
      <alignment vertical="center"/>
    </xf>
    <xf numFmtId="41" fontId="6" fillId="0" borderId="24" xfId="1" applyFont="1" applyBorder="1">
      <alignment vertical="center"/>
    </xf>
    <xf numFmtId="41" fontId="5" fillId="5" borderId="16" xfId="1" applyFont="1" applyFill="1" applyBorder="1">
      <alignment vertical="center"/>
    </xf>
    <xf numFmtId="41" fontId="5" fillId="5" borderId="17" xfId="1" applyFont="1" applyFill="1" applyBorder="1">
      <alignment vertical="center"/>
    </xf>
    <xf numFmtId="41" fontId="6" fillId="5" borderId="19" xfId="1" applyFont="1" applyFill="1" applyBorder="1">
      <alignment vertical="center"/>
    </xf>
    <xf numFmtId="41" fontId="5" fillId="5" borderId="19" xfId="1" applyFont="1" applyFill="1" applyBorder="1">
      <alignment vertical="center"/>
    </xf>
    <xf numFmtId="41" fontId="6" fillId="5" borderId="23" xfId="1" applyFont="1" applyFill="1" applyBorder="1">
      <alignment vertical="center"/>
    </xf>
    <xf numFmtId="41" fontId="5" fillId="6" borderId="16" xfId="1" applyFont="1" applyFill="1" applyBorder="1">
      <alignment vertical="center"/>
    </xf>
    <xf numFmtId="41" fontId="5" fillId="6" borderId="17" xfId="1" applyFont="1" applyFill="1" applyBorder="1">
      <alignment vertical="center"/>
    </xf>
    <xf numFmtId="41" fontId="6" fillId="6" borderId="19" xfId="1" applyFont="1" applyFill="1" applyBorder="1">
      <alignment vertical="center"/>
    </xf>
    <xf numFmtId="41" fontId="6" fillId="6" borderId="21" xfId="1" applyFont="1" applyFill="1" applyBorder="1">
      <alignment vertical="center"/>
    </xf>
    <xf numFmtId="41" fontId="5" fillId="6" borderId="19" xfId="1" applyFont="1" applyFill="1" applyBorder="1">
      <alignment vertical="center"/>
    </xf>
    <xf numFmtId="41" fontId="5" fillId="6" borderId="21" xfId="1" applyFont="1" applyFill="1" applyBorder="1">
      <alignment vertical="center"/>
    </xf>
    <xf numFmtId="41" fontId="6" fillId="6" borderId="23" xfId="1" applyFont="1" applyFill="1" applyBorder="1">
      <alignment vertical="center"/>
    </xf>
    <xf numFmtId="41" fontId="6" fillId="6" borderId="24" xfId="1" applyFont="1" applyFill="1" applyBorder="1">
      <alignment vertical="center"/>
    </xf>
    <xf numFmtId="0" fontId="6" fillId="0" borderId="0" xfId="0" applyFont="1">
      <alignment vertical="center"/>
    </xf>
    <xf numFmtId="41" fontId="8" fillId="0" borderId="27" xfId="1" applyFont="1" applyBorder="1" applyAlignment="1">
      <alignment horizontal="center" vertical="center"/>
    </xf>
    <xf numFmtId="41" fontId="8" fillId="0" borderId="12" xfId="1" applyFont="1" applyBorder="1" applyAlignment="1">
      <alignment horizontal="center" vertical="center"/>
    </xf>
    <xf numFmtId="41" fontId="8" fillId="0" borderId="11" xfId="1" applyFont="1" applyBorder="1" applyAlignment="1">
      <alignment horizontal="center" vertical="center"/>
    </xf>
    <xf numFmtId="41" fontId="8" fillId="3" borderId="14" xfId="1" applyFont="1" applyFill="1" applyBorder="1" applyAlignment="1">
      <alignment horizontal="center" vertical="center"/>
    </xf>
    <xf numFmtId="41" fontId="5" fillId="3" borderId="13" xfId="1" applyFont="1" applyFill="1" applyBorder="1" applyAlignment="1">
      <alignment horizontal="center" vertical="center"/>
    </xf>
    <xf numFmtId="41" fontId="5" fillId="3" borderId="28" xfId="1" applyFont="1" applyFill="1" applyBorder="1" applyAlignment="1">
      <alignment horizontal="center" vertical="center"/>
    </xf>
    <xf numFmtId="41" fontId="5" fillId="3" borderId="29" xfId="1" applyFont="1" applyFill="1" applyBorder="1" applyAlignment="1">
      <alignment horizontal="center" vertical="center"/>
    </xf>
    <xf numFmtId="41" fontId="0" fillId="0" borderId="16" xfId="1" applyFont="1" applyBorder="1">
      <alignment vertical="center"/>
    </xf>
    <xf numFmtId="41" fontId="6" fillId="0" borderId="31" xfId="1" applyFont="1" applyBorder="1">
      <alignment vertical="center"/>
    </xf>
    <xf numFmtId="41" fontId="0" fillId="0" borderId="19" xfId="1" applyFont="1" applyBorder="1">
      <alignment vertical="center"/>
    </xf>
    <xf numFmtId="41" fontId="6" fillId="0" borderId="34" xfId="1" applyFont="1" applyBorder="1">
      <alignment vertical="center"/>
    </xf>
    <xf numFmtId="41" fontId="0" fillId="4" borderId="19" xfId="1" applyFont="1" applyFill="1" applyBorder="1">
      <alignment vertical="center"/>
    </xf>
    <xf numFmtId="41" fontId="0" fillId="0" borderId="23" xfId="1" applyFont="1" applyBorder="1">
      <alignment vertical="center"/>
    </xf>
    <xf numFmtId="41" fontId="6" fillId="5" borderId="34" xfId="1" applyFont="1" applyFill="1" applyBorder="1">
      <alignment vertical="center"/>
    </xf>
    <xf numFmtId="41" fontId="5" fillId="5" borderId="34" xfId="1" applyFont="1" applyFill="1" applyBorder="1">
      <alignment vertical="center"/>
    </xf>
    <xf numFmtId="41" fontId="6" fillId="5" borderId="37" xfId="1" applyFont="1" applyFill="1" applyBorder="1">
      <alignment vertical="center"/>
    </xf>
    <xf numFmtId="41" fontId="0" fillId="0" borderId="38" xfId="1" applyFont="1" applyBorder="1">
      <alignment vertical="center"/>
    </xf>
    <xf numFmtId="41" fontId="0" fillId="0" borderId="39" xfId="1" applyFont="1" applyBorder="1">
      <alignment vertical="center"/>
    </xf>
    <xf numFmtId="41" fontId="0" fillId="4" borderId="39" xfId="1" applyFont="1" applyFill="1" applyBorder="1">
      <alignment vertical="center"/>
    </xf>
    <xf numFmtId="41" fontId="0" fillId="0" borderId="40" xfId="1" applyFont="1" applyBorder="1">
      <alignment vertical="center"/>
    </xf>
    <xf numFmtId="41" fontId="0" fillId="0" borderId="41" xfId="1" applyFont="1" applyBorder="1">
      <alignment vertical="center"/>
    </xf>
    <xf numFmtId="41" fontId="6" fillId="5" borderId="45" xfId="1" applyFont="1" applyFill="1" applyBorder="1">
      <alignment vertical="center"/>
    </xf>
    <xf numFmtId="41" fontId="3" fillId="0" borderId="0" xfId="1" applyFont="1" applyAlignment="1">
      <alignment vertical="center"/>
    </xf>
    <xf numFmtId="41" fontId="0" fillId="0" borderId="48" xfId="1" applyFont="1" applyBorder="1">
      <alignment vertical="center"/>
    </xf>
    <xf numFmtId="41" fontId="0" fillId="0" borderId="49" xfId="1" applyFont="1" applyBorder="1">
      <alignment vertical="center"/>
    </xf>
    <xf numFmtId="41" fontId="0" fillId="0" borderId="50" xfId="1" applyFont="1" applyBorder="1">
      <alignment vertical="center"/>
    </xf>
    <xf numFmtId="41" fontId="0" fillId="0" borderId="56" xfId="1" applyFont="1" applyBorder="1">
      <alignment vertical="center"/>
    </xf>
    <xf numFmtId="41" fontId="0" fillId="0" borderId="58" xfId="1" applyFont="1" applyBorder="1">
      <alignment vertical="center"/>
    </xf>
    <xf numFmtId="41" fontId="0" fillId="0" borderId="59" xfId="1" applyFont="1" applyBorder="1">
      <alignment vertical="center"/>
    </xf>
    <xf numFmtId="41" fontId="0" fillId="4" borderId="59" xfId="1" applyFont="1" applyFill="1" applyBorder="1">
      <alignment vertical="center"/>
    </xf>
    <xf numFmtId="41" fontId="0" fillId="0" borderId="60" xfId="1" applyFont="1" applyBorder="1">
      <alignment vertical="center"/>
    </xf>
    <xf numFmtId="0" fontId="0" fillId="0" borderId="0" xfId="0" applyAlignment="1">
      <alignment vertical="center" wrapText="1"/>
    </xf>
    <xf numFmtId="41" fontId="6" fillId="9" borderId="1" xfId="1" applyFont="1" applyFill="1" applyBorder="1">
      <alignment vertical="center"/>
    </xf>
    <xf numFmtId="41" fontId="6" fillId="9" borderId="33" xfId="1" applyFont="1" applyFill="1" applyBorder="1">
      <alignment vertical="center"/>
    </xf>
    <xf numFmtId="41" fontId="6" fillId="9" borderId="5" xfId="1" applyFont="1" applyFill="1" applyBorder="1">
      <alignment vertical="center"/>
    </xf>
    <xf numFmtId="41" fontId="5" fillId="9" borderId="1" xfId="1" applyFont="1" applyFill="1" applyBorder="1">
      <alignment vertical="center"/>
    </xf>
    <xf numFmtId="41" fontId="5" fillId="9" borderId="33" xfId="1" applyFont="1" applyFill="1" applyBorder="1">
      <alignment vertical="center"/>
    </xf>
    <xf numFmtId="41" fontId="6" fillId="9" borderId="9" xfId="1" applyFont="1" applyFill="1" applyBorder="1">
      <alignment vertical="center"/>
    </xf>
    <xf numFmtId="41" fontId="6" fillId="9" borderId="31" xfId="1" applyFont="1" applyFill="1" applyBorder="1">
      <alignment vertical="center"/>
    </xf>
    <xf numFmtId="41" fontId="6" fillId="9" borderId="34" xfId="1" applyFont="1" applyFill="1" applyBorder="1">
      <alignment vertical="center"/>
    </xf>
    <xf numFmtId="41" fontId="6" fillId="9" borderId="63" xfId="1" applyFont="1" applyFill="1" applyBorder="1">
      <alignment vertical="center"/>
    </xf>
    <xf numFmtId="41" fontId="5" fillId="9" borderId="31" xfId="1" applyFont="1" applyFill="1" applyBorder="1">
      <alignment vertical="center"/>
    </xf>
    <xf numFmtId="41" fontId="5" fillId="9" borderId="34" xfId="1" applyFont="1" applyFill="1" applyBorder="1">
      <alignment vertical="center"/>
    </xf>
    <xf numFmtId="41" fontId="6" fillId="9" borderId="37" xfId="1" applyFont="1" applyFill="1" applyBorder="1">
      <alignment vertical="center"/>
    </xf>
    <xf numFmtId="41" fontId="7" fillId="0" borderId="0" xfId="1" applyFont="1">
      <alignment vertical="center"/>
    </xf>
    <xf numFmtId="41" fontId="5" fillId="7" borderId="19" xfId="1" applyFont="1" applyFill="1" applyBorder="1">
      <alignment vertical="center"/>
    </xf>
    <xf numFmtId="41" fontId="5" fillId="7" borderId="21" xfId="1" applyFont="1" applyFill="1" applyBorder="1">
      <alignment vertical="center"/>
    </xf>
    <xf numFmtId="41" fontId="6" fillId="9" borderId="36" xfId="1" applyFont="1" applyFill="1" applyBorder="1">
      <alignment vertical="center"/>
    </xf>
    <xf numFmtId="41" fontId="6" fillId="9" borderId="3" xfId="1" applyFont="1" applyFill="1" applyBorder="1">
      <alignment vertical="center"/>
    </xf>
    <xf numFmtId="41" fontId="6" fillId="9" borderId="20" xfId="1" applyFont="1" applyFill="1" applyBorder="1">
      <alignment vertical="center"/>
    </xf>
    <xf numFmtId="41" fontId="5" fillId="9" borderId="20" xfId="1" applyFont="1" applyFill="1" applyBorder="1">
      <alignment vertical="center"/>
    </xf>
    <xf numFmtId="41" fontId="6" fillId="9" borderId="62" xfId="1" applyFont="1" applyFill="1" applyBorder="1">
      <alignment vertical="center"/>
    </xf>
    <xf numFmtId="41" fontId="5" fillId="9" borderId="3" xfId="1" applyFont="1" applyFill="1" applyBorder="1">
      <alignment vertical="center"/>
    </xf>
    <xf numFmtId="41" fontId="6" fillId="9" borderId="7" xfId="1" applyFont="1" applyFill="1" applyBorder="1">
      <alignment vertical="center"/>
    </xf>
    <xf numFmtId="41" fontId="6" fillId="9" borderId="64" xfId="1" applyFont="1" applyFill="1" applyBorder="1">
      <alignment vertical="center"/>
    </xf>
    <xf numFmtId="41" fontId="6" fillId="9" borderId="21" xfId="1" applyFont="1" applyFill="1" applyBorder="1">
      <alignment vertical="center"/>
    </xf>
    <xf numFmtId="41" fontId="5" fillId="9" borderId="21" xfId="1" applyFont="1" applyFill="1" applyBorder="1">
      <alignment vertical="center"/>
    </xf>
    <xf numFmtId="41" fontId="6" fillId="9" borderId="61" xfId="1" applyFont="1" applyFill="1" applyBorder="1">
      <alignment vertical="center"/>
    </xf>
    <xf numFmtId="41" fontId="5" fillId="9" borderId="64" xfId="1" applyFont="1" applyFill="1" applyBorder="1">
      <alignment vertical="center"/>
    </xf>
    <xf numFmtId="41" fontId="6" fillId="9" borderId="65" xfId="1" applyFont="1" applyFill="1" applyBorder="1">
      <alignment vertical="center"/>
    </xf>
    <xf numFmtId="41" fontId="6" fillId="0" borderId="66" xfId="1" applyFont="1" applyBorder="1">
      <alignment vertical="center"/>
    </xf>
    <xf numFmtId="41" fontId="6" fillId="0" borderId="2" xfId="1" applyFont="1" applyBorder="1">
      <alignment vertical="center"/>
    </xf>
    <xf numFmtId="41" fontId="5" fillId="7" borderId="34" xfId="1" applyFont="1" applyFill="1" applyBorder="1">
      <alignment vertical="center"/>
    </xf>
    <xf numFmtId="41" fontId="6" fillId="0" borderId="45" xfId="1" applyFont="1" applyBorder="1">
      <alignment vertical="center"/>
    </xf>
    <xf numFmtId="41" fontId="6" fillId="0" borderId="37" xfId="1" applyFont="1" applyBorder="1">
      <alignment vertical="center"/>
    </xf>
    <xf numFmtId="41" fontId="6" fillId="0" borderId="10" xfId="1" applyFont="1" applyBorder="1">
      <alignment vertical="center"/>
    </xf>
    <xf numFmtId="41" fontId="5" fillId="5" borderId="66" xfId="1" applyFont="1" applyFill="1" applyBorder="1">
      <alignment vertical="center"/>
    </xf>
    <xf numFmtId="41" fontId="6" fillId="5" borderId="10" xfId="1" applyFont="1" applyFill="1" applyBorder="1">
      <alignment vertical="center"/>
    </xf>
    <xf numFmtId="41" fontId="5" fillId="6" borderId="66" xfId="1" applyFont="1" applyFill="1" applyBorder="1">
      <alignment vertical="center"/>
    </xf>
    <xf numFmtId="41" fontId="5" fillId="6" borderId="31" xfId="1" applyFont="1" applyFill="1" applyBorder="1">
      <alignment vertical="center"/>
    </xf>
    <xf numFmtId="41" fontId="5" fillId="6" borderId="2" xfId="1" applyFont="1" applyFill="1" applyBorder="1">
      <alignment vertical="center"/>
    </xf>
    <xf numFmtId="41" fontId="6" fillId="6" borderId="34" xfId="1" applyFont="1" applyFill="1" applyBorder="1">
      <alignment vertical="center"/>
    </xf>
    <xf numFmtId="41" fontId="5" fillId="6" borderId="34" xfId="1" applyFont="1" applyFill="1" applyBorder="1">
      <alignment vertical="center"/>
    </xf>
    <xf numFmtId="41" fontId="6" fillId="6" borderId="45" xfId="1" applyFont="1" applyFill="1" applyBorder="1">
      <alignment vertical="center"/>
    </xf>
    <xf numFmtId="41" fontId="6" fillId="6" borderId="37" xfId="1" applyFont="1" applyFill="1" applyBorder="1">
      <alignment vertical="center"/>
    </xf>
    <xf numFmtId="41" fontId="6" fillId="6" borderId="10" xfId="1" applyFont="1" applyFill="1" applyBorder="1">
      <alignment vertical="center"/>
    </xf>
    <xf numFmtId="41" fontId="5" fillId="8" borderId="65" xfId="1" applyFont="1" applyFill="1" applyBorder="1" applyAlignment="1">
      <alignment horizontal="center" vertical="center"/>
    </xf>
    <xf numFmtId="41" fontId="5" fillId="8" borderId="37" xfId="1" applyFont="1" applyFill="1" applyBorder="1" applyAlignment="1">
      <alignment horizontal="center" vertical="center"/>
    </xf>
    <xf numFmtId="41" fontId="5" fillId="8" borderId="10" xfId="1" applyFont="1" applyFill="1" applyBorder="1" applyAlignment="1">
      <alignment horizontal="center" vertical="center"/>
    </xf>
    <xf numFmtId="41" fontId="5" fillId="8" borderId="9" xfId="1" applyFont="1" applyFill="1" applyBorder="1" applyAlignment="1">
      <alignment horizontal="center" vertical="center"/>
    </xf>
    <xf numFmtId="41" fontId="5" fillId="8" borderId="8" xfId="1" applyFont="1" applyFill="1" applyBorder="1" applyAlignment="1">
      <alignment horizontal="center" vertical="center"/>
    </xf>
    <xf numFmtId="41" fontId="5" fillId="8" borderId="7" xfId="1" applyFont="1" applyFill="1" applyBorder="1" applyAlignment="1">
      <alignment horizontal="center" vertical="center"/>
    </xf>
    <xf numFmtId="41" fontId="0" fillId="0" borderId="51" xfId="1" applyFont="1" applyFill="1" applyBorder="1">
      <alignment vertical="center"/>
    </xf>
    <xf numFmtId="41" fontId="3" fillId="0" borderId="0" xfId="1" applyFont="1" applyFill="1" applyAlignment="1">
      <alignment vertical="center"/>
    </xf>
    <xf numFmtId="0" fontId="0" fillId="0" borderId="0" xfId="0" applyBorder="1">
      <alignment vertical="center"/>
    </xf>
    <xf numFmtId="41" fontId="6" fillId="0" borderId="0" xfId="1" applyFont="1" applyFill="1" applyBorder="1" applyAlignment="1">
      <alignment horizontal="center" vertical="center"/>
    </xf>
    <xf numFmtId="41" fontId="0" fillId="0" borderId="0" xfId="1" applyFont="1" applyFill="1" applyBorder="1">
      <alignment vertical="center"/>
    </xf>
    <xf numFmtId="41" fontId="6" fillId="5" borderId="21" xfId="1" applyFont="1" applyFill="1" applyBorder="1">
      <alignment vertical="center"/>
    </xf>
    <xf numFmtId="41" fontId="5" fillId="5" borderId="21" xfId="1" applyFont="1" applyFill="1" applyBorder="1">
      <alignment vertical="center"/>
    </xf>
    <xf numFmtId="41" fontId="6" fillId="5" borderId="24" xfId="1" applyFont="1" applyFill="1" applyBorder="1">
      <alignment vertical="center"/>
    </xf>
    <xf numFmtId="41" fontId="6" fillId="0" borderId="21" xfId="1" applyFont="1" applyFill="1" applyBorder="1">
      <alignment vertical="center"/>
    </xf>
    <xf numFmtId="41" fontId="6" fillId="0" borderId="24" xfId="1" applyFont="1" applyFill="1" applyBorder="1">
      <alignment vertical="center"/>
    </xf>
    <xf numFmtId="41" fontId="5" fillId="3" borderId="21" xfId="1" applyFont="1" applyFill="1" applyBorder="1">
      <alignment vertical="center"/>
    </xf>
    <xf numFmtId="41" fontId="8" fillId="3" borderId="18" xfId="1" applyFont="1" applyFill="1" applyBorder="1" applyAlignment="1">
      <alignment horizontal="center" vertical="center"/>
    </xf>
    <xf numFmtId="41" fontId="0" fillId="0" borderId="74" xfId="1" applyFont="1" applyBorder="1">
      <alignment vertical="center"/>
    </xf>
    <xf numFmtId="41" fontId="0" fillId="0" borderId="75" xfId="1" applyFont="1" applyBorder="1">
      <alignment vertical="center"/>
    </xf>
    <xf numFmtId="41" fontId="0" fillId="4" borderId="75" xfId="1" applyFont="1" applyFill="1" applyBorder="1">
      <alignment vertical="center"/>
    </xf>
    <xf numFmtId="41" fontId="0" fillId="0" borderId="76" xfId="1" applyFont="1" applyBorder="1">
      <alignment vertical="center"/>
    </xf>
    <xf numFmtId="176" fontId="6" fillId="0" borderId="0" xfId="0" applyNumberFormat="1" applyFont="1">
      <alignment vertical="center"/>
    </xf>
    <xf numFmtId="41" fontId="6" fillId="6" borderId="64" xfId="1" applyFont="1" applyFill="1" applyBorder="1" applyAlignment="1">
      <alignment vertical="center" wrapText="1"/>
    </xf>
    <xf numFmtId="41" fontId="6" fillId="6" borderId="77" xfId="1" applyFont="1" applyFill="1" applyBorder="1" applyAlignment="1">
      <alignment vertical="center" wrapText="1"/>
    </xf>
    <xf numFmtId="41" fontId="6" fillId="6" borderId="65" xfId="1" applyFont="1" applyFill="1" applyBorder="1" applyAlignment="1">
      <alignment vertical="center" wrapText="1"/>
    </xf>
    <xf numFmtId="41" fontId="9" fillId="6" borderId="77" xfId="1" applyFont="1" applyFill="1" applyBorder="1" applyAlignment="1">
      <alignment vertical="center" wrapText="1"/>
    </xf>
    <xf numFmtId="41" fontId="3" fillId="0" borderId="7" xfId="1" applyFont="1" applyBorder="1" applyAlignment="1">
      <alignment vertical="center"/>
    </xf>
    <xf numFmtId="41" fontId="6" fillId="0" borderId="7" xfId="1" applyFont="1" applyBorder="1" applyAlignment="1">
      <alignment horizontal="right" vertical="center"/>
    </xf>
    <xf numFmtId="41" fontId="8" fillId="0" borderId="28" xfId="1" applyFont="1" applyBorder="1" applyAlignment="1">
      <alignment horizontal="center" vertical="center"/>
    </xf>
    <xf numFmtId="41" fontId="0" fillId="0" borderId="73" xfId="1" applyFont="1" applyBorder="1">
      <alignment vertical="center"/>
    </xf>
    <xf numFmtId="41" fontId="0" fillId="0" borderId="78" xfId="1" applyFont="1" applyBorder="1">
      <alignment vertical="center"/>
    </xf>
    <xf numFmtId="41" fontId="0" fillId="4" borderId="78" xfId="1" applyFont="1" applyFill="1" applyBorder="1">
      <alignment vertical="center"/>
    </xf>
    <xf numFmtId="41" fontId="0" fillId="0" borderId="79" xfId="1" applyFont="1" applyBorder="1">
      <alignment vertical="center"/>
    </xf>
    <xf numFmtId="41" fontId="0" fillId="0" borderId="80" xfId="1" applyFont="1" applyBorder="1">
      <alignment vertical="center"/>
    </xf>
    <xf numFmtId="41" fontId="0" fillId="0" borderId="81" xfId="1" applyFont="1" applyBorder="1">
      <alignment vertical="center"/>
    </xf>
    <xf numFmtId="41" fontId="6" fillId="0" borderId="42" xfId="1" applyFont="1" applyBorder="1">
      <alignment vertical="center"/>
    </xf>
    <xf numFmtId="41" fontId="6" fillId="0" borderId="73" xfId="1" applyFont="1" applyBorder="1">
      <alignment vertical="center"/>
    </xf>
    <xf numFmtId="41" fontId="6" fillId="0" borderId="82" xfId="1" applyFont="1" applyBorder="1">
      <alignment vertical="center"/>
    </xf>
    <xf numFmtId="41" fontId="6" fillId="0" borderId="43" xfId="1" applyFont="1" applyBorder="1">
      <alignment vertical="center"/>
    </xf>
    <xf numFmtId="41" fontId="6" fillId="0" borderId="78" xfId="1" applyFont="1" applyBorder="1">
      <alignment vertical="center"/>
    </xf>
    <xf numFmtId="41" fontId="6" fillId="0" borderId="52" xfId="1" applyFont="1" applyBorder="1">
      <alignment vertical="center"/>
    </xf>
    <xf numFmtId="41" fontId="0" fillId="0" borderId="83" xfId="1" applyFont="1" applyBorder="1">
      <alignment vertical="center"/>
    </xf>
    <xf numFmtId="41" fontId="0" fillId="0" borderId="84" xfId="1" applyFont="1" applyBorder="1">
      <alignment vertical="center"/>
    </xf>
    <xf numFmtId="41" fontId="0" fillId="0" borderId="85" xfId="1" applyFont="1" applyBorder="1">
      <alignment vertical="center"/>
    </xf>
    <xf numFmtId="41" fontId="6" fillId="0" borderId="86" xfId="1" applyFont="1" applyBorder="1">
      <alignment vertical="center"/>
    </xf>
    <xf numFmtId="41" fontId="6" fillId="0" borderId="85" xfId="1" applyFont="1" applyBorder="1">
      <alignment vertical="center"/>
    </xf>
    <xf numFmtId="41" fontId="6" fillId="0" borderId="87" xfId="1" applyFont="1" applyBorder="1">
      <alignment vertical="center"/>
    </xf>
    <xf numFmtId="41" fontId="0" fillId="0" borderId="88" xfId="1" applyFont="1" applyBorder="1">
      <alignment vertical="center"/>
    </xf>
    <xf numFmtId="41" fontId="6" fillId="0" borderId="88" xfId="1" applyFont="1" applyBorder="1">
      <alignment vertical="center"/>
    </xf>
    <xf numFmtId="41" fontId="6" fillId="0" borderId="89" xfId="1" applyFont="1" applyBorder="1">
      <alignment vertical="center"/>
    </xf>
    <xf numFmtId="41" fontId="6" fillId="0" borderId="39" xfId="1" applyFont="1" applyBorder="1">
      <alignment vertical="center"/>
    </xf>
    <xf numFmtId="41" fontId="6" fillId="0" borderId="83" xfId="1" applyFont="1" applyBorder="1">
      <alignment vertical="center"/>
    </xf>
    <xf numFmtId="41" fontId="0" fillId="0" borderId="90" xfId="1" applyFont="1" applyBorder="1">
      <alignment vertical="center"/>
    </xf>
    <xf numFmtId="41" fontId="0" fillId="0" borderId="32" xfId="1" applyFont="1" applyBorder="1">
      <alignment vertical="center"/>
    </xf>
    <xf numFmtId="41" fontId="0" fillId="4" borderId="32" xfId="1" applyFont="1" applyFill="1" applyBorder="1">
      <alignment vertical="center"/>
    </xf>
    <xf numFmtId="41" fontId="0" fillId="0" borderId="91" xfId="1" applyFont="1" applyBorder="1">
      <alignment vertical="center"/>
    </xf>
    <xf numFmtId="41" fontId="6" fillId="0" borderId="92" xfId="1" applyFont="1" applyBorder="1">
      <alignment vertical="center"/>
    </xf>
    <xf numFmtId="41" fontId="6" fillId="0" borderId="75" xfId="1" applyFont="1" applyBorder="1">
      <alignment vertical="center"/>
    </xf>
    <xf numFmtId="41" fontId="6" fillId="0" borderId="93" xfId="1" applyFont="1" applyBorder="1">
      <alignment vertical="center"/>
    </xf>
    <xf numFmtId="41" fontId="0" fillId="0" borderId="94" xfId="1" applyFont="1" applyBorder="1">
      <alignment vertical="center"/>
    </xf>
    <xf numFmtId="41" fontId="0" fillId="0" borderId="89" xfId="1" applyFont="1" applyBorder="1">
      <alignment vertical="center"/>
    </xf>
    <xf numFmtId="41" fontId="0" fillId="0" borderId="92" xfId="1" applyFont="1" applyBorder="1">
      <alignment vertical="center"/>
    </xf>
    <xf numFmtId="41" fontId="0" fillId="0" borderId="93" xfId="1" applyFont="1" applyBorder="1">
      <alignment vertical="center"/>
    </xf>
    <xf numFmtId="41" fontId="0" fillId="0" borderId="54" xfId="1" applyFont="1" applyBorder="1">
      <alignment vertical="center"/>
    </xf>
    <xf numFmtId="41" fontId="0" fillId="0" borderId="55" xfId="1" applyFont="1" applyBorder="1">
      <alignment vertical="center"/>
    </xf>
    <xf numFmtId="41" fontId="6" fillId="0" borderId="55" xfId="1" applyFont="1" applyBorder="1">
      <alignment vertical="center"/>
    </xf>
    <xf numFmtId="41" fontId="6" fillId="0" borderId="81" xfId="1" applyFont="1" applyBorder="1">
      <alignment vertical="center"/>
    </xf>
    <xf numFmtId="41" fontId="6" fillId="0" borderId="40" xfId="1" applyFont="1" applyBorder="1">
      <alignment vertical="center"/>
    </xf>
    <xf numFmtId="41" fontId="0" fillId="0" borderId="30" xfId="1" applyFont="1" applyBorder="1">
      <alignment vertical="center"/>
    </xf>
    <xf numFmtId="41" fontId="6" fillId="0" borderId="74" xfId="1" applyFont="1" applyBorder="1">
      <alignment vertical="center"/>
    </xf>
    <xf numFmtId="41" fontId="6" fillId="0" borderId="38" xfId="1" applyFont="1" applyBorder="1">
      <alignment vertical="center"/>
    </xf>
    <xf numFmtId="41" fontId="0" fillId="0" borderId="35" xfId="1" applyFont="1" applyBorder="1">
      <alignment vertical="center"/>
    </xf>
    <xf numFmtId="41" fontId="6" fillId="0" borderId="76" xfId="1" applyFont="1" applyBorder="1">
      <alignment vertical="center"/>
    </xf>
    <xf numFmtId="41" fontId="6" fillId="0" borderId="79" xfId="1" applyFont="1" applyBorder="1">
      <alignment vertical="center"/>
    </xf>
    <xf numFmtId="41" fontId="6" fillId="0" borderId="41" xfId="1" applyFont="1" applyBorder="1">
      <alignment vertical="center"/>
    </xf>
    <xf numFmtId="41" fontId="0" fillId="0" borderId="96" xfId="1" applyFont="1" applyBorder="1">
      <alignment vertical="center"/>
    </xf>
    <xf numFmtId="41" fontId="0" fillId="0" borderId="98" xfId="1" applyFont="1" applyBorder="1">
      <alignment vertical="center"/>
    </xf>
    <xf numFmtId="41" fontId="6" fillId="0" borderId="97" xfId="1" applyFont="1" applyBorder="1">
      <alignment vertical="center"/>
    </xf>
    <xf numFmtId="41" fontId="6" fillId="0" borderId="99" xfId="1" applyFont="1" applyBorder="1">
      <alignment vertical="center"/>
    </xf>
    <xf numFmtId="41" fontId="6" fillId="0" borderId="100" xfId="1" applyFont="1" applyBorder="1">
      <alignment vertical="center"/>
    </xf>
    <xf numFmtId="41" fontId="6" fillId="0" borderId="101" xfId="1" applyFont="1" applyBorder="1">
      <alignment vertical="center"/>
    </xf>
    <xf numFmtId="41" fontId="6" fillId="0" borderId="44" xfId="1" applyFont="1" applyBorder="1">
      <alignment vertical="center"/>
    </xf>
    <xf numFmtId="41" fontId="6" fillId="0" borderId="102" xfId="1" applyFont="1" applyBorder="1">
      <alignment vertical="center"/>
    </xf>
    <xf numFmtId="41" fontId="6" fillId="0" borderId="58" xfId="1" applyFont="1" applyBorder="1">
      <alignment vertical="center"/>
    </xf>
    <xf numFmtId="41" fontId="6" fillId="0" borderId="48" xfId="1" applyFont="1" applyBorder="1">
      <alignment vertical="center"/>
    </xf>
    <xf numFmtId="41" fontId="6" fillId="0" borderId="59" xfId="1" applyFont="1" applyBorder="1">
      <alignment vertical="center"/>
    </xf>
    <xf numFmtId="41" fontId="6" fillId="0" borderId="49" xfId="1" applyFont="1" applyBorder="1">
      <alignment vertical="center"/>
    </xf>
    <xf numFmtId="41" fontId="6" fillId="4" borderId="39" xfId="1" applyFont="1" applyFill="1" applyBorder="1">
      <alignment vertical="center"/>
    </xf>
    <xf numFmtId="41" fontId="6" fillId="4" borderId="59" xfId="1" applyFont="1" applyFill="1" applyBorder="1">
      <alignment vertical="center"/>
    </xf>
    <xf numFmtId="41" fontId="6" fillId="4" borderId="78" xfId="1" applyFont="1" applyFill="1" applyBorder="1">
      <alignment vertical="center"/>
    </xf>
    <xf numFmtId="41" fontId="6" fillId="0" borderId="84" xfId="1" applyFont="1" applyBorder="1">
      <alignment vertical="center"/>
    </xf>
    <xf numFmtId="41" fontId="6" fillId="0" borderId="96" xfId="1" applyFont="1" applyBorder="1">
      <alignment vertical="center"/>
    </xf>
    <xf numFmtId="41" fontId="6" fillId="0" borderId="94" xfId="1" applyFont="1" applyBorder="1">
      <alignment vertical="center"/>
    </xf>
    <xf numFmtId="41" fontId="6" fillId="0" borderId="98" xfId="1" applyFont="1" applyBorder="1">
      <alignment vertical="center"/>
    </xf>
    <xf numFmtId="41" fontId="6" fillId="0" borderId="80" xfId="1" applyFont="1" applyBorder="1">
      <alignment vertical="center"/>
    </xf>
    <xf numFmtId="41" fontId="6" fillId="0" borderId="56" xfId="1" applyFont="1" applyBorder="1">
      <alignment vertical="center"/>
    </xf>
    <xf numFmtId="41" fontId="6" fillId="0" borderId="60" xfId="1" applyFont="1" applyBorder="1">
      <alignment vertical="center"/>
    </xf>
    <xf numFmtId="41" fontId="6" fillId="0" borderId="50" xfId="1" applyFont="1" applyBorder="1">
      <alignment vertical="center"/>
    </xf>
    <xf numFmtId="41" fontId="0" fillId="0" borderId="104" xfId="1" applyFont="1" applyBorder="1">
      <alignment vertical="center"/>
    </xf>
    <xf numFmtId="41" fontId="8" fillId="3" borderId="12" xfId="1" applyFont="1" applyFill="1" applyBorder="1" applyAlignment="1">
      <alignment horizontal="center" vertical="center"/>
    </xf>
    <xf numFmtId="41" fontId="8" fillId="3" borderId="28" xfId="1" applyFont="1" applyFill="1" applyBorder="1" applyAlignment="1">
      <alignment horizontal="center" vertical="center"/>
    </xf>
    <xf numFmtId="41" fontId="8" fillId="3" borderId="11" xfId="1" applyFont="1" applyFill="1" applyBorder="1" applyAlignment="1">
      <alignment horizontal="center" vertical="center"/>
    </xf>
    <xf numFmtId="41" fontId="5" fillId="9" borderId="4" xfId="1" applyFont="1" applyFill="1" applyBorder="1" applyAlignment="1">
      <alignment horizontal="center" vertical="center" wrapText="1"/>
    </xf>
    <xf numFmtId="41" fontId="5" fillId="9" borderId="57" xfId="1" applyFont="1" applyFill="1" applyBorder="1" applyAlignment="1">
      <alignment horizontal="center" vertical="center" wrapText="1"/>
    </xf>
    <xf numFmtId="41" fontId="5" fillId="9" borderId="8" xfId="1" applyFont="1" applyFill="1" applyBorder="1" applyAlignment="1">
      <alignment horizontal="center" vertical="center" wrapText="1"/>
    </xf>
    <xf numFmtId="41" fontId="5" fillId="8" borderId="1" xfId="1" applyFont="1" applyFill="1" applyBorder="1" applyAlignment="1">
      <alignment horizontal="center" vertical="center"/>
    </xf>
    <xf numFmtId="41" fontId="5" fillId="8" borderId="3" xfId="1" applyFont="1" applyFill="1" applyBorder="1" applyAlignment="1">
      <alignment horizontal="center" vertical="center"/>
    </xf>
    <xf numFmtId="41" fontId="5" fillId="8" borderId="4" xfId="1" applyFont="1" applyFill="1" applyBorder="1" applyAlignment="1">
      <alignment horizontal="center" vertical="center"/>
    </xf>
    <xf numFmtId="41" fontId="5" fillId="8" borderId="70" xfId="1" applyFont="1" applyFill="1" applyBorder="1" applyAlignment="1">
      <alignment horizontal="center" vertical="center"/>
    </xf>
    <xf numFmtId="41" fontId="5" fillId="8" borderId="71" xfId="1" applyFont="1" applyFill="1" applyBorder="1" applyAlignment="1">
      <alignment horizontal="center" vertical="center"/>
    </xf>
    <xf numFmtId="41" fontId="5" fillId="8" borderId="72" xfId="1" applyFont="1" applyFill="1" applyBorder="1" applyAlignment="1">
      <alignment horizontal="center" vertical="center"/>
    </xf>
    <xf numFmtId="41" fontId="6" fillId="9" borderId="4" xfId="1" applyFont="1" applyFill="1" applyBorder="1" applyAlignment="1">
      <alignment horizontal="center" vertical="center"/>
    </xf>
    <xf numFmtId="41" fontId="6" fillId="9" borderId="57" xfId="1" applyFont="1" applyFill="1" applyBorder="1" applyAlignment="1">
      <alignment horizontal="center" vertical="center"/>
    </xf>
    <xf numFmtId="41" fontId="6" fillId="9" borderId="8" xfId="1" applyFont="1" applyFill="1" applyBorder="1" applyAlignment="1">
      <alignment horizontal="center" vertical="center"/>
    </xf>
    <xf numFmtId="41" fontId="5" fillId="8" borderId="31" xfId="1" applyFont="1" applyFill="1" applyBorder="1" applyAlignment="1">
      <alignment horizontal="center" vertical="center"/>
    </xf>
    <xf numFmtId="41" fontId="5" fillId="8" borderId="2" xfId="1" applyFont="1" applyFill="1" applyBorder="1" applyAlignment="1">
      <alignment horizontal="center" vertical="center"/>
    </xf>
    <xf numFmtId="41" fontId="5" fillId="8" borderId="68" xfId="1" applyFont="1" applyFill="1" applyBorder="1" applyAlignment="1">
      <alignment horizontal="center" vertical="center"/>
    </xf>
    <xf numFmtId="41" fontId="5" fillId="8" borderId="69" xfId="1" applyFont="1" applyFill="1" applyBorder="1" applyAlignment="1">
      <alignment horizontal="center" vertical="center"/>
    </xf>
    <xf numFmtId="41" fontId="6" fillId="0" borderId="1" xfId="1" applyFont="1" applyBorder="1" applyAlignment="1">
      <alignment horizontal="center" vertical="center" wrapText="1"/>
    </xf>
    <xf numFmtId="41" fontId="6" fillId="0" borderId="5" xfId="1" applyFont="1" applyBorder="1" applyAlignment="1">
      <alignment horizontal="center" vertical="center" wrapText="1"/>
    </xf>
    <xf numFmtId="41" fontId="6" fillId="0" borderId="9" xfId="1" applyFont="1" applyBorder="1" applyAlignment="1">
      <alignment horizontal="center" vertical="center" wrapText="1"/>
    </xf>
    <xf numFmtId="41" fontId="5" fillId="8" borderId="1" xfId="1" applyFont="1" applyFill="1" applyBorder="1" applyAlignment="1">
      <alignment horizontal="center" vertical="center" wrapText="1"/>
    </xf>
    <xf numFmtId="41" fontId="5" fillId="8" borderId="5" xfId="1" applyFont="1" applyFill="1" applyBorder="1" applyAlignment="1">
      <alignment horizontal="center" vertical="center" wrapText="1"/>
    </xf>
    <xf numFmtId="41" fontId="5" fillId="8" borderId="9" xfId="1" applyFont="1" applyFill="1" applyBorder="1" applyAlignment="1">
      <alignment horizontal="center" vertical="center" wrapText="1"/>
    </xf>
    <xf numFmtId="41" fontId="5" fillId="8" borderId="6" xfId="1" applyFont="1" applyFill="1" applyBorder="1" applyAlignment="1">
      <alignment horizontal="center" vertical="center"/>
    </xf>
    <xf numFmtId="41" fontId="5" fillId="8" borderId="10" xfId="1" applyFont="1" applyFill="1" applyBorder="1" applyAlignment="1">
      <alignment horizontal="center" vertical="center"/>
    </xf>
    <xf numFmtId="41" fontId="5" fillId="8" borderId="64" xfId="1" applyFont="1" applyFill="1" applyBorder="1" applyAlignment="1">
      <alignment horizontal="center" vertical="center"/>
    </xf>
    <xf numFmtId="41" fontId="5" fillId="8" borderId="67" xfId="1" applyFont="1" applyFill="1" applyBorder="1" applyAlignment="1">
      <alignment horizontal="center" vertical="center"/>
    </xf>
    <xf numFmtId="41" fontId="6" fillId="5" borderId="1" xfId="1" applyFont="1" applyFill="1" applyBorder="1" applyAlignment="1">
      <alignment horizontal="center" vertical="center" wrapText="1"/>
    </xf>
    <xf numFmtId="41" fontId="6" fillId="5" borderId="5" xfId="1" applyFont="1" applyFill="1" applyBorder="1" applyAlignment="1">
      <alignment horizontal="center" vertical="center" wrapText="1"/>
    </xf>
    <xf numFmtId="41" fontId="6" fillId="5" borderId="9" xfId="1" applyFont="1" applyFill="1" applyBorder="1" applyAlignment="1">
      <alignment horizontal="center" vertical="center" wrapText="1"/>
    </xf>
    <xf numFmtId="41" fontId="0" fillId="0" borderId="103" xfId="1" applyFont="1" applyBorder="1" applyAlignment="1">
      <alignment horizontal="center" vertical="center"/>
    </xf>
    <xf numFmtId="41" fontId="0" fillId="0" borderId="5" xfId="1" applyFont="1" applyBorder="1" applyAlignment="1">
      <alignment horizontal="center" vertical="center"/>
    </xf>
    <xf numFmtId="41" fontId="0" fillId="0" borderId="70" xfId="1" applyFont="1" applyBorder="1" applyAlignment="1">
      <alignment horizontal="center" vertical="center"/>
    </xf>
    <xf numFmtId="41" fontId="7" fillId="3" borderId="1" xfId="1" applyFont="1" applyFill="1" applyBorder="1" applyAlignment="1">
      <alignment horizontal="center" vertical="center"/>
    </xf>
    <xf numFmtId="41" fontId="7" fillId="3" borderId="3" xfId="1" applyFont="1" applyFill="1" applyBorder="1" applyAlignment="1">
      <alignment horizontal="center" vertical="center"/>
    </xf>
    <xf numFmtId="41" fontId="7" fillId="3" borderId="4" xfId="1" applyFont="1" applyFill="1" applyBorder="1" applyAlignment="1">
      <alignment horizontal="center" vertical="center"/>
    </xf>
    <xf numFmtId="41" fontId="7" fillId="3" borderId="9" xfId="1" applyFont="1" applyFill="1" applyBorder="1" applyAlignment="1">
      <alignment horizontal="center" vertical="center"/>
    </xf>
    <xf numFmtId="41" fontId="7" fillId="3" borderId="7" xfId="1" applyFont="1" applyFill="1" applyBorder="1" applyAlignment="1">
      <alignment horizontal="center" vertical="center"/>
    </xf>
    <xf numFmtId="41" fontId="7" fillId="3" borderId="8" xfId="1" applyFont="1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41" fontId="5" fillId="0" borderId="31" xfId="1" applyFont="1" applyBorder="1" applyAlignment="1">
      <alignment horizontal="center" vertical="center"/>
    </xf>
    <xf numFmtId="41" fontId="5" fillId="0" borderId="37" xfId="1" applyFont="1" applyBorder="1" applyAlignment="1">
      <alignment horizontal="center" vertical="center"/>
    </xf>
    <xf numFmtId="41" fontId="5" fillId="3" borderId="1" xfId="1" applyFont="1" applyFill="1" applyBorder="1" applyAlignment="1">
      <alignment horizontal="center" vertical="center"/>
    </xf>
    <xf numFmtId="41" fontId="5" fillId="3" borderId="3" xfId="1" applyFont="1" applyFill="1" applyBorder="1" applyAlignment="1">
      <alignment horizontal="center" vertical="center"/>
    </xf>
    <xf numFmtId="41" fontId="5" fillId="3" borderId="4" xfId="1" applyFont="1" applyFill="1" applyBorder="1" applyAlignment="1">
      <alignment horizontal="center" vertical="center"/>
    </xf>
    <xf numFmtId="41" fontId="5" fillId="3" borderId="9" xfId="1" applyFont="1" applyFill="1" applyBorder="1" applyAlignment="1">
      <alignment horizontal="center" vertical="center"/>
    </xf>
    <xf numFmtId="41" fontId="5" fillId="3" borderId="7" xfId="1" applyFont="1" applyFill="1" applyBorder="1" applyAlignment="1">
      <alignment horizontal="center" vertical="center"/>
    </xf>
    <xf numFmtId="41" fontId="5" fillId="3" borderId="8" xfId="1" applyFont="1" applyFill="1" applyBorder="1" applyAlignment="1">
      <alignment horizontal="center" vertical="center"/>
    </xf>
    <xf numFmtId="41" fontId="0" fillId="0" borderId="30" xfId="1" applyFont="1" applyBorder="1" applyAlignment="1">
      <alignment horizontal="center" vertical="center"/>
    </xf>
    <xf numFmtId="41" fontId="0" fillId="0" borderId="32" xfId="1" applyFont="1" applyBorder="1" applyAlignment="1">
      <alignment horizontal="center" vertical="center"/>
    </xf>
    <xf numFmtId="41" fontId="0" fillId="0" borderId="54" xfId="1" applyFont="1" applyBorder="1" applyAlignment="1">
      <alignment horizontal="center" vertical="center"/>
    </xf>
    <xf numFmtId="41" fontId="5" fillId="0" borderId="15" xfId="1" applyFont="1" applyBorder="1" applyAlignment="1">
      <alignment horizontal="center" vertical="center"/>
    </xf>
    <xf numFmtId="41" fontId="5" fillId="0" borderId="22" xfId="1" applyFont="1" applyBorder="1" applyAlignment="1">
      <alignment horizontal="center" vertical="center"/>
    </xf>
    <xf numFmtId="41" fontId="7" fillId="2" borderId="1" xfId="1" applyFont="1" applyFill="1" applyBorder="1" applyAlignment="1">
      <alignment horizontal="center" vertical="center"/>
    </xf>
    <xf numFmtId="41" fontId="7" fillId="2" borderId="5" xfId="1" applyFont="1" applyFill="1" applyBorder="1" applyAlignment="1">
      <alignment horizontal="center" vertical="center"/>
    </xf>
    <xf numFmtId="41" fontId="7" fillId="2" borderId="9" xfId="1" applyFont="1" applyFill="1" applyBorder="1" applyAlignment="1">
      <alignment horizontal="center" vertical="center"/>
    </xf>
    <xf numFmtId="41" fontId="7" fillId="2" borderId="2" xfId="1" applyFont="1" applyFill="1" applyBorder="1" applyAlignment="1">
      <alignment horizontal="center" vertical="center"/>
    </xf>
    <xf numFmtId="41" fontId="7" fillId="2" borderId="6" xfId="1" applyFont="1" applyFill="1" applyBorder="1" applyAlignment="1">
      <alignment horizontal="center" vertical="center"/>
    </xf>
    <xf numFmtId="41" fontId="7" fillId="2" borderId="10" xfId="1" applyFont="1" applyFill="1" applyBorder="1" applyAlignment="1">
      <alignment horizontal="center" vertical="center"/>
    </xf>
    <xf numFmtId="41" fontId="5" fillId="0" borderId="64" xfId="1" applyFont="1" applyBorder="1" applyAlignment="1">
      <alignment horizontal="center" vertical="center"/>
    </xf>
    <xf numFmtId="41" fontId="5" fillId="0" borderId="65" xfId="1" applyFont="1" applyBorder="1" applyAlignment="1">
      <alignment horizontal="center" vertical="center"/>
    </xf>
    <xf numFmtId="41" fontId="0" fillId="0" borderId="42" xfId="1" applyFont="1" applyBorder="1" applyAlignment="1">
      <alignment horizontal="center" vertical="center"/>
    </xf>
    <xf numFmtId="41" fontId="0" fillId="0" borderId="43" xfId="1" applyFont="1" applyBorder="1" applyAlignment="1">
      <alignment horizontal="center" vertical="center"/>
    </xf>
    <xf numFmtId="41" fontId="0" fillId="0" borderId="100" xfId="1" applyFont="1" applyBorder="1" applyAlignment="1">
      <alignment horizontal="center" vertical="center"/>
    </xf>
    <xf numFmtId="41" fontId="7" fillId="0" borderId="31" xfId="1" applyFont="1" applyBorder="1" applyAlignment="1">
      <alignment horizontal="center" vertical="center"/>
    </xf>
    <xf numFmtId="41" fontId="7" fillId="0" borderId="2" xfId="1" applyFont="1" applyBorder="1" applyAlignment="1">
      <alignment horizontal="center" vertical="center"/>
    </xf>
    <xf numFmtId="41" fontId="7" fillId="0" borderId="37" xfId="1" applyFont="1" applyBorder="1" applyAlignment="1">
      <alignment horizontal="center" vertical="center"/>
    </xf>
    <xf numFmtId="41" fontId="7" fillId="0" borderId="10" xfId="1" applyFont="1" applyBorder="1" applyAlignment="1">
      <alignment horizontal="center" vertical="center"/>
    </xf>
    <xf numFmtId="41" fontId="7" fillId="3" borderId="25" xfId="1" applyFont="1" applyFill="1" applyBorder="1" applyAlignment="1">
      <alignment horizontal="center" vertical="center"/>
    </xf>
    <xf numFmtId="41" fontId="7" fillId="3" borderId="26" xfId="1" applyFont="1" applyFill="1" applyBorder="1" applyAlignment="1">
      <alignment horizontal="center" vertical="center"/>
    </xf>
    <xf numFmtId="41" fontId="6" fillId="0" borderId="42" xfId="1" applyFont="1" applyBorder="1" applyAlignment="1">
      <alignment horizontal="center" vertical="center"/>
    </xf>
    <xf numFmtId="41" fontId="6" fillId="0" borderId="43" xfId="1" applyFont="1" applyBorder="1" applyAlignment="1">
      <alignment horizontal="center" vertical="center"/>
    </xf>
    <xf numFmtId="41" fontId="6" fillId="0" borderId="44" xfId="1" applyFont="1" applyBorder="1" applyAlignment="1">
      <alignment horizontal="center" vertical="center"/>
    </xf>
    <xf numFmtId="41" fontId="6" fillId="0" borderId="97" xfId="1" applyFont="1" applyBorder="1" applyAlignment="1">
      <alignment horizontal="center" vertical="center"/>
    </xf>
    <xf numFmtId="41" fontId="6" fillId="0" borderId="86" xfId="1" applyFont="1" applyBorder="1" applyAlignment="1">
      <alignment horizontal="center" vertical="center"/>
    </xf>
    <xf numFmtId="41" fontId="6" fillId="0" borderId="100" xfId="1" applyFont="1" applyBorder="1" applyAlignment="1">
      <alignment horizontal="center" vertical="center"/>
    </xf>
    <xf numFmtId="41" fontId="10" fillId="0" borderId="42" xfId="1" applyFont="1" applyBorder="1" applyAlignment="1">
      <alignment horizontal="center" vertical="center"/>
    </xf>
    <xf numFmtId="41" fontId="11" fillId="0" borderId="43" xfId="1" applyFont="1" applyBorder="1" applyAlignment="1">
      <alignment horizontal="center" vertical="center"/>
    </xf>
    <xf numFmtId="41" fontId="11" fillId="0" borderId="86" xfId="1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10" xfId="1" applyFont="1" applyBorder="1" applyAlignment="1">
      <alignment horizontal="center" vertical="center"/>
    </xf>
    <xf numFmtId="41" fontId="0" fillId="0" borderId="95" xfId="1" applyFont="1" applyBorder="1" applyAlignment="1">
      <alignment horizontal="center" vertical="center"/>
    </xf>
    <xf numFmtId="41" fontId="0" fillId="0" borderId="63" xfId="1" applyFont="1" applyBorder="1" applyAlignment="1">
      <alignment horizontal="center" vertical="center"/>
    </xf>
    <xf numFmtId="41" fontId="0" fillId="0" borderId="68" xfId="1" applyFont="1" applyBorder="1" applyAlignment="1">
      <alignment horizontal="center" vertical="center"/>
    </xf>
    <xf numFmtId="41" fontId="0" fillId="0" borderId="46" xfId="1" applyFont="1" applyBorder="1" applyAlignment="1">
      <alignment horizontal="center" vertical="center"/>
    </xf>
    <xf numFmtId="41" fontId="0" fillId="0" borderId="47" xfId="1" applyFont="1" applyBorder="1" applyAlignment="1">
      <alignment horizontal="center" vertical="center"/>
    </xf>
    <xf numFmtId="41" fontId="0" fillId="0" borderId="53" xfId="1" applyFont="1" applyBorder="1" applyAlignment="1">
      <alignment horizontal="center" vertical="center"/>
    </xf>
    <xf numFmtId="41" fontId="0" fillId="0" borderId="64" xfId="1" applyFont="1" applyBorder="1" applyAlignment="1">
      <alignment horizontal="center" vertical="center"/>
    </xf>
    <xf numFmtId="41" fontId="0" fillId="0" borderId="77" xfId="1" applyFont="1" applyBorder="1" applyAlignment="1">
      <alignment horizontal="center" vertical="center"/>
    </xf>
    <xf numFmtId="41" fontId="0" fillId="0" borderId="65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1"/>
  <sheetViews>
    <sheetView tabSelected="1" view="pageBreakPreview" zoomScale="85" zoomScaleNormal="70" zoomScaleSheetLayoutView="85" workbookViewId="0">
      <pane xSplit="2" ySplit="5" topLeftCell="C15" activePane="bottomRight" state="frozen"/>
      <selection pane="topRight" activeCell="C1" sqref="C1"/>
      <selection pane="bottomLeft" activeCell="A6" sqref="A6"/>
      <selection pane="bottomRight" activeCell="AD24" sqref="AD24"/>
    </sheetView>
  </sheetViews>
  <sheetFormatPr defaultRowHeight="16.5"/>
  <cols>
    <col min="1" max="1" width="9.5" style="54" customWidth="1"/>
    <col min="2" max="2" width="10.75" customWidth="1"/>
    <col min="3" max="3" width="8.5" style="22" customWidth="1"/>
    <col min="4" max="4" width="9" style="22" hidden="1" customWidth="1"/>
    <col min="5" max="5" width="8.5" style="22" customWidth="1"/>
    <col min="6" max="6" width="9" style="22" hidden="1" customWidth="1"/>
    <col min="7" max="7" width="9.25" style="22" bestFit="1" customWidth="1"/>
    <col min="8" max="8" width="9" style="22" hidden="1" customWidth="1"/>
    <col min="9" max="9" width="9.25" style="22" bestFit="1" customWidth="1"/>
    <col min="10" max="10" width="9" style="22" hidden="1" customWidth="1"/>
    <col min="11" max="11" width="9.25" style="22" bestFit="1" customWidth="1"/>
    <col min="12" max="12" width="10.375" style="22" hidden="1" customWidth="1"/>
    <col min="13" max="13" width="9.625" style="22" customWidth="1"/>
    <col min="14" max="14" width="10.375" style="22" hidden="1" customWidth="1"/>
    <col min="15" max="15" width="9.75" style="22" customWidth="1"/>
    <col min="16" max="16" width="10.375" style="22" hidden="1" customWidth="1"/>
    <col min="17" max="17" width="9.25" style="22" customWidth="1"/>
    <col min="18" max="18" width="10.375" style="22" hidden="1" customWidth="1"/>
    <col min="19" max="19" width="9.75" style="22" customWidth="1"/>
    <col min="20" max="20" width="10.625" style="22" hidden="1" customWidth="1"/>
    <col min="21" max="21" width="9.875" style="22" customWidth="1"/>
    <col min="22" max="22" width="9" style="22" customWidth="1"/>
    <col min="23" max="23" width="8.125" style="22" customWidth="1"/>
    <col min="24" max="24" width="9.5" style="22" customWidth="1"/>
    <col min="25" max="25" width="10.375" style="22" hidden="1" customWidth="1"/>
    <col min="26" max="26" width="8.375" style="22" customWidth="1"/>
    <col min="27" max="27" width="8.5" style="22" customWidth="1"/>
  </cols>
  <sheetData>
    <row r="1" spans="1:27" s="1" customFormat="1" ht="38.25" customHeight="1">
      <c r="C1" s="45"/>
      <c r="D1" s="45"/>
      <c r="E1" s="45" t="s">
        <v>94</v>
      </c>
      <c r="F1" s="45"/>
      <c r="G1" s="45"/>
      <c r="H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</row>
    <row r="2" spans="1:27" s="1" customFormat="1" ht="17.25" customHeight="1" thickBot="1">
      <c r="A2" s="126"/>
      <c r="B2" s="126"/>
      <c r="C2" s="126"/>
      <c r="D2" s="126"/>
      <c r="E2" s="45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7" t="s">
        <v>97</v>
      </c>
    </row>
    <row r="3" spans="1:27" s="1" customFormat="1">
      <c r="A3" s="221" t="s">
        <v>54</v>
      </c>
      <c r="B3" s="215" t="s">
        <v>47</v>
      </c>
      <c r="C3" s="226" t="s">
        <v>55</v>
      </c>
      <c r="D3" s="214"/>
      <c r="E3" s="214" t="s">
        <v>56</v>
      </c>
      <c r="F3" s="214"/>
      <c r="G3" s="214" t="s">
        <v>48</v>
      </c>
      <c r="H3" s="214"/>
      <c r="I3" s="214" t="s">
        <v>49</v>
      </c>
      <c r="J3" s="214"/>
      <c r="K3" s="214" t="s">
        <v>57</v>
      </c>
      <c r="L3" s="214"/>
      <c r="M3" s="214" t="s">
        <v>50</v>
      </c>
      <c r="N3" s="214"/>
      <c r="O3" s="214" t="s">
        <v>51</v>
      </c>
      <c r="P3" s="214"/>
      <c r="Q3" s="214" t="s">
        <v>58</v>
      </c>
      <c r="R3" s="214"/>
      <c r="S3" s="214" t="s">
        <v>52</v>
      </c>
      <c r="T3" s="215"/>
      <c r="U3" s="205" t="s">
        <v>72</v>
      </c>
      <c r="V3" s="206"/>
      <c r="W3" s="207"/>
      <c r="X3" s="205" t="s">
        <v>75</v>
      </c>
      <c r="Y3" s="206"/>
      <c r="Z3" s="206"/>
      <c r="AA3" s="207"/>
    </row>
    <row r="4" spans="1:27" s="1" customFormat="1">
      <c r="A4" s="222"/>
      <c r="B4" s="224"/>
      <c r="C4" s="227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7"/>
      <c r="U4" s="208"/>
      <c r="V4" s="209"/>
      <c r="W4" s="210"/>
      <c r="X4" s="208"/>
      <c r="Y4" s="209"/>
      <c r="Z4" s="209"/>
      <c r="AA4" s="210"/>
    </row>
    <row r="5" spans="1:27" s="1" customFormat="1" ht="17.25" thickBot="1">
      <c r="A5" s="223"/>
      <c r="B5" s="225"/>
      <c r="C5" s="99" t="s">
        <v>0</v>
      </c>
      <c r="D5" s="100" t="s">
        <v>1</v>
      </c>
      <c r="E5" s="100" t="s">
        <v>0</v>
      </c>
      <c r="F5" s="100" t="s">
        <v>1</v>
      </c>
      <c r="G5" s="100" t="s">
        <v>0</v>
      </c>
      <c r="H5" s="100" t="s">
        <v>1</v>
      </c>
      <c r="I5" s="100" t="s">
        <v>0</v>
      </c>
      <c r="J5" s="100" t="s">
        <v>1</v>
      </c>
      <c r="K5" s="100" t="s">
        <v>0</v>
      </c>
      <c r="L5" s="100" t="s">
        <v>1</v>
      </c>
      <c r="M5" s="100" t="s">
        <v>0</v>
      </c>
      <c r="N5" s="100" t="s">
        <v>1</v>
      </c>
      <c r="O5" s="100" t="s">
        <v>0</v>
      </c>
      <c r="P5" s="100" t="s">
        <v>1</v>
      </c>
      <c r="Q5" s="100" t="s">
        <v>0</v>
      </c>
      <c r="R5" s="100" t="s">
        <v>1</v>
      </c>
      <c r="S5" s="100" t="s">
        <v>0</v>
      </c>
      <c r="T5" s="101" t="s">
        <v>1</v>
      </c>
      <c r="U5" s="102" t="s">
        <v>76</v>
      </c>
      <c r="V5" s="100" t="s">
        <v>73</v>
      </c>
      <c r="W5" s="103" t="s">
        <v>74</v>
      </c>
      <c r="X5" s="99" t="s">
        <v>1</v>
      </c>
      <c r="Y5" s="104" t="s">
        <v>60</v>
      </c>
      <c r="Z5" s="100" t="s">
        <v>89</v>
      </c>
      <c r="AA5" s="103" t="s">
        <v>74</v>
      </c>
    </row>
    <row r="6" spans="1:27" s="1" customFormat="1" ht="18.75" customHeight="1">
      <c r="A6" s="218" t="s">
        <v>86</v>
      </c>
      <c r="B6" s="3" t="s">
        <v>62</v>
      </c>
      <c r="C6" s="4">
        <v>0</v>
      </c>
      <c r="D6" s="83">
        <v>0</v>
      </c>
      <c r="E6" s="83">
        <v>393.3</v>
      </c>
      <c r="F6" s="83">
        <v>393.3</v>
      </c>
      <c r="G6" s="83">
        <v>1484.7</v>
      </c>
      <c r="H6" s="83">
        <v>1878</v>
      </c>
      <c r="I6" s="83">
        <v>3542</v>
      </c>
      <c r="J6" s="83">
        <v>5420</v>
      </c>
      <c r="K6" s="83">
        <v>4562</v>
      </c>
      <c r="L6" s="83">
        <v>9982</v>
      </c>
      <c r="M6" s="83">
        <v>13734</v>
      </c>
      <c r="N6" s="83">
        <v>23716</v>
      </c>
      <c r="O6" s="83">
        <v>29562</v>
      </c>
      <c r="P6" s="83">
        <v>53278</v>
      </c>
      <c r="Q6" s="83">
        <v>32205.5</v>
      </c>
      <c r="R6" s="83">
        <v>85478.5</v>
      </c>
      <c r="S6" s="31">
        <v>38310.700000000004</v>
      </c>
      <c r="T6" s="84">
        <v>123644.2</v>
      </c>
      <c r="U6" s="55">
        <f>+한강!U74</f>
        <v>123789.2</v>
      </c>
      <c r="V6" s="61">
        <f>+U6/130</f>
        <v>952.22461538461539</v>
      </c>
      <c r="W6" s="211" t="s">
        <v>77</v>
      </c>
      <c r="X6" s="77">
        <v>100078.20000000001</v>
      </c>
      <c r="Y6" s="71">
        <v>33359.4</v>
      </c>
      <c r="Z6" s="61">
        <v>1334.376</v>
      </c>
      <c r="AA6" s="211" t="s">
        <v>87</v>
      </c>
    </row>
    <row r="7" spans="1:27" s="1" customFormat="1" ht="18.75" customHeight="1">
      <c r="A7" s="219"/>
      <c r="B7" s="5" t="s">
        <v>63</v>
      </c>
      <c r="C7" s="6">
        <v>0</v>
      </c>
      <c r="D7" s="33">
        <v>0</v>
      </c>
      <c r="E7" s="33">
        <v>213</v>
      </c>
      <c r="F7" s="33">
        <v>213</v>
      </c>
      <c r="G7" s="33">
        <v>2431</v>
      </c>
      <c r="H7" s="33">
        <v>2644</v>
      </c>
      <c r="I7" s="33">
        <v>4565</v>
      </c>
      <c r="J7" s="33">
        <v>7209</v>
      </c>
      <c r="K7" s="33">
        <v>5203</v>
      </c>
      <c r="L7" s="33">
        <v>12412</v>
      </c>
      <c r="M7" s="33">
        <v>9517</v>
      </c>
      <c r="N7" s="33">
        <v>21929</v>
      </c>
      <c r="O7" s="33">
        <v>19466.5</v>
      </c>
      <c r="P7" s="33">
        <v>41391.5</v>
      </c>
      <c r="Q7" s="33">
        <v>18712</v>
      </c>
      <c r="R7" s="33">
        <v>60103.5</v>
      </c>
      <c r="S7" s="33">
        <v>22677</v>
      </c>
      <c r="T7" s="5">
        <v>82118.5</v>
      </c>
      <c r="U7" s="56">
        <f>+한강!U75</f>
        <v>82780.5</v>
      </c>
      <c r="V7" s="62">
        <f t="shared" ref="V7:V9" si="0">+U7/130</f>
        <v>636.77307692307693</v>
      </c>
      <c r="W7" s="212"/>
      <c r="X7" s="78">
        <v>60855.5</v>
      </c>
      <c r="Y7" s="72">
        <v>20285.166666666668</v>
      </c>
      <c r="Z7" s="62">
        <v>811.40666666666675</v>
      </c>
      <c r="AA7" s="212"/>
    </row>
    <row r="8" spans="1:27" s="67" customFormat="1" ht="18.75" customHeight="1">
      <c r="A8" s="219"/>
      <c r="B8" s="68" t="s">
        <v>88</v>
      </c>
      <c r="C8" s="69">
        <v>0</v>
      </c>
      <c r="D8" s="85">
        <v>0</v>
      </c>
      <c r="E8" s="85">
        <v>606.29999999999995</v>
      </c>
      <c r="F8" s="85">
        <v>606.29999999999995</v>
      </c>
      <c r="G8" s="85">
        <v>3915.7</v>
      </c>
      <c r="H8" s="85">
        <v>4522</v>
      </c>
      <c r="I8" s="85">
        <v>8107</v>
      </c>
      <c r="J8" s="85">
        <v>12629</v>
      </c>
      <c r="K8" s="85">
        <v>9765</v>
      </c>
      <c r="L8" s="85">
        <v>22394</v>
      </c>
      <c r="M8" s="85">
        <v>23251</v>
      </c>
      <c r="N8" s="85">
        <v>45645</v>
      </c>
      <c r="O8" s="85">
        <v>49028.5</v>
      </c>
      <c r="P8" s="85">
        <v>94669.5</v>
      </c>
      <c r="Q8" s="85">
        <v>50917.5</v>
      </c>
      <c r="R8" s="85">
        <v>145582</v>
      </c>
      <c r="S8" s="85">
        <v>60987.700000000004</v>
      </c>
      <c r="T8" s="68">
        <v>205762.69999999998</v>
      </c>
      <c r="U8" s="59">
        <f>+한강!U76</f>
        <v>206569.69999999998</v>
      </c>
      <c r="V8" s="65">
        <f t="shared" si="0"/>
        <v>1588.9976923076922</v>
      </c>
      <c r="W8" s="212"/>
      <c r="X8" s="79">
        <v>160933.70000000001</v>
      </c>
      <c r="Y8" s="73">
        <v>53644.566666666673</v>
      </c>
      <c r="Z8" s="65">
        <v>2145.782666666667</v>
      </c>
      <c r="AA8" s="212"/>
    </row>
    <row r="9" spans="1:27" s="1" customFormat="1" ht="18.75" customHeight="1" thickBot="1">
      <c r="A9" s="220"/>
      <c r="B9" s="7" t="s">
        <v>53</v>
      </c>
      <c r="C9" s="8">
        <v>0</v>
      </c>
      <c r="D9" s="86">
        <v>0</v>
      </c>
      <c r="E9" s="86">
        <v>220</v>
      </c>
      <c r="F9" s="86">
        <v>220</v>
      </c>
      <c r="G9" s="86">
        <v>483</v>
      </c>
      <c r="H9" s="86">
        <v>703</v>
      </c>
      <c r="I9" s="86">
        <v>1377</v>
      </c>
      <c r="J9" s="86">
        <v>2080</v>
      </c>
      <c r="K9" s="86">
        <v>1869</v>
      </c>
      <c r="L9" s="86">
        <v>3949</v>
      </c>
      <c r="M9" s="86">
        <v>5075</v>
      </c>
      <c r="N9" s="86">
        <v>9024</v>
      </c>
      <c r="O9" s="86">
        <v>12274</v>
      </c>
      <c r="P9" s="86">
        <v>21294</v>
      </c>
      <c r="Q9" s="86">
        <v>9458</v>
      </c>
      <c r="R9" s="86">
        <v>30752</v>
      </c>
      <c r="S9" s="87">
        <v>11692</v>
      </c>
      <c r="T9" s="88">
        <v>41786</v>
      </c>
      <c r="U9" s="57">
        <f>+한강!U77</f>
        <v>42444</v>
      </c>
      <c r="V9" s="63">
        <f t="shared" si="0"/>
        <v>326.49230769230769</v>
      </c>
      <c r="W9" s="213"/>
      <c r="X9" s="80">
        <v>33424</v>
      </c>
      <c r="Y9" s="74">
        <v>11141.333333333334</v>
      </c>
      <c r="Z9" s="70">
        <v>445.65333333333336</v>
      </c>
      <c r="AA9" s="213"/>
    </row>
    <row r="10" spans="1:27" s="1" customFormat="1" ht="18.75" customHeight="1">
      <c r="A10" s="218" t="s">
        <v>85</v>
      </c>
      <c r="B10" s="3" t="s">
        <v>62</v>
      </c>
      <c r="C10" s="4">
        <v>158</v>
      </c>
      <c r="D10" s="83">
        <v>158</v>
      </c>
      <c r="E10" s="83">
        <v>1626</v>
      </c>
      <c r="F10" s="83">
        <v>1784</v>
      </c>
      <c r="G10" s="83">
        <v>5831.8</v>
      </c>
      <c r="H10" s="83">
        <v>7615.8</v>
      </c>
      <c r="I10" s="83">
        <v>10598.7</v>
      </c>
      <c r="J10" s="83">
        <v>18215.5</v>
      </c>
      <c r="K10" s="83">
        <v>14682</v>
      </c>
      <c r="L10" s="83">
        <v>32897.5</v>
      </c>
      <c r="M10" s="83">
        <v>23253.9</v>
      </c>
      <c r="N10" s="83">
        <v>56151.399999999994</v>
      </c>
      <c r="O10" s="83">
        <v>41462.5</v>
      </c>
      <c r="P10" s="83">
        <v>97613.9</v>
      </c>
      <c r="Q10" s="83">
        <v>66787.7</v>
      </c>
      <c r="R10" s="83">
        <v>164401.60000000003</v>
      </c>
      <c r="S10" s="31">
        <v>83854.55</v>
      </c>
      <c r="T10" s="84">
        <v>248256.15000000002</v>
      </c>
      <c r="U10" s="55">
        <f>+낙동강!U199</f>
        <v>248256.15000000002</v>
      </c>
      <c r="V10" s="61">
        <f>+U10/126</f>
        <v>1970.2869047619049</v>
      </c>
      <c r="W10" s="211" t="s">
        <v>78</v>
      </c>
      <c r="X10" s="77">
        <v>192104.75</v>
      </c>
      <c r="Y10" s="71">
        <v>64034.916666666664</v>
      </c>
      <c r="Z10" s="61">
        <v>2561.3966666666665</v>
      </c>
      <c r="AA10" s="211" t="s">
        <v>87</v>
      </c>
    </row>
    <row r="11" spans="1:27" s="1" customFormat="1" ht="18.75" customHeight="1">
      <c r="A11" s="219"/>
      <c r="B11" s="5" t="s">
        <v>63</v>
      </c>
      <c r="C11" s="6">
        <v>29</v>
      </c>
      <c r="D11" s="33">
        <v>29</v>
      </c>
      <c r="E11" s="33">
        <v>1781</v>
      </c>
      <c r="F11" s="33">
        <v>1810</v>
      </c>
      <c r="G11" s="33">
        <v>5115</v>
      </c>
      <c r="H11" s="33">
        <v>6925</v>
      </c>
      <c r="I11" s="33">
        <v>9388.6</v>
      </c>
      <c r="J11" s="33">
        <v>16313.6</v>
      </c>
      <c r="K11" s="33">
        <v>10892.4</v>
      </c>
      <c r="L11" s="33">
        <v>27206</v>
      </c>
      <c r="M11" s="33">
        <v>25783</v>
      </c>
      <c r="N11" s="33">
        <v>52993</v>
      </c>
      <c r="O11" s="33">
        <v>28133</v>
      </c>
      <c r="P11" s="33">
        <v>81122</v>
      </c>
      <c r="Q11" s="33">
        <v>33896</v>
      </c>
      <c r="R11" s="33">
        <v>115020</v>
      </c>
      <c r="S11" s="33">
        <v>42535</v>
      </c>
      <c r="T11" s="5">
        <v>157555</v>
      </c>
      <c r="U11" s="56">
        <f>+낙동강!U200</f>
        <v>157555</v>
      </c>
      <c r="V11" s="62">
        <f t="shared" ref="V11:V13" si="1">+U11/126</f>
        <v>1250.436507936508</v>
      </c>
      <c r="W11" s="212"/>
      <c r="X11" s="78">
        <v>104564</v>
      </c>
      <c r="Y11" s="72">
        <v>34854.666666666664</v>
      </c>
      <c r="Z11" s="62">
        <v>1394.1866666666665</v>
      </c>
      <c r="AA11" s="212"/>
    </row>
    <row r="12" spans="1:27" s="67" customFormat="1" ht="18.75" customHeight="1">
      <c r="A12" s="219"/>
      <c r="B12" s="68" t="s">
        <v>88</v>
      </c>
      <c r="C12" s="69">
        <v>187</v>
      </c>
      <c r="D12" s="85">
        <v>187</v>
      </c>
      <c r="E12" s="85">
        <v>3407</v>
      </c>
      <c r="F12" s="85">
        <v>3594</v>
      </c>
      <c r="G12" s="85">
        <v>10946.8</v>
      </c>
      <c r="H12" s="85">
        <v>14540.8</v>
      </c>
      <c r="I12" s="85">
        <v>19987.3</v>
      </c>
      <c r="J12" s="85">
        <v>34529.1</v>
      </c>
      <c r="K12" s="85">
        <v>25574.400000000001</v>
      </c>
      <c r="L12" s="85">
        <v>60103.5</v>
      </c>
      <c r="M12" s="85">
        <v>49036.899999999994</v>
      </c>
      <c r="N12" s="85">
        <v>109144.4</v>
      </c>
      <c r="O12" s="85">
        <v>69595.5</v>
      </c>
      <c r="P12" s="85">
        <v>178735.90000000002</v>
      </c>
      <c r="Q12" s="85">
        <v>100683.7</v>
      </c>
      <c r="R12" s="85">
        <v>279421.60000000003</v>
      </c>
      <c r="S12" s="85">
        <v>126389.55</v>
      </c>
      <c r="T12" s="68">
        <v>405811.15</v>
      </c>
      <c r="U12" s="59">
        <f>+낙동강!U201</f>
        <v>405811.15</v>
      </c>
      <c r="V12" s="65">
        <f t="shared" si="1"/>
        <v>3220.7234126984131</v>
      </c>
      <c r="W12" s="212"/>
      <c r="X12" s="79">
        <v>296668.75</v>
      </c>
      <c r="Y12" s="73">
        <v>98889.583333333328</v>
      </c>
      <c r="Z12" s="65">
        <v>3955.583333333333</v>
      </c>
      <c r="AA12" s="212"/>
    </row>
    <row r="13" spans="1:27" s="1" customFormat="1" ht="18.75" customHeight="1" thickBot="1">
      <c r="A13" s="220"/>
      <c r="B13" s="7" t="s">
        <v>53</v>
      </c>
      <c r="C13" s="8">
        <v>324</v>
      </c>
      <c r="D13" s="86">
        <v>324</v>
      </c>
      <c r="E13" s="86">
        <v>2025</v>
      </c>
      <c r="F13" s="86">
        <v>2349</v>
      </c>
      <c r="G13" s="86">
        <v>4012</v>
      </c>
      <c r="H13" s="86">
        <v>6361</v>
      </c>
      <c r="I13" s="86">
        <v>5983</v>
      </c>
      <c r="J13" s="86">
        <v>12344</v>
      </c>
      <c r="K13" s="86">
        <v>4031</v>
      </c>
      <c r="L13" s="86">
        <v>16375</v>
      </c>
      <c r="M13" s="86">
        <v>8690</v>
      </c>
      <c r="N13" s="86">
        <v>25065</v>
      </c>
      <c r="O13" s="86">
        <v>9695</v>
      </c>
      <c r="P13" s="86">
        <v>34760</v>
      </c>
      <c r="Q13" s="86">
        <v>13351</v>
      </c>
      <c r="R13" s="86">
        <v>48111</v>
      </c>
      <c r="S13" s="87">
        <v>22866</v>
      </c>
      <c r="T13" s="88">
        <v>70977</v>
      </c>
      <c r="U13" s="57">
        <f>+낙동강!U202</f>
        <v>70977</v>
      </c>
      <c r="V13" s="63">
        <f t="shared" si="1"/>
        <v>563.30952380952385</v>
      </c>
      <c r="W13" s="213"/>
      <c r="X13" s="80">
        <v>45912</v>
      </c>
      <c r="Y13" s="74">
        <v>15304</v>
      </c>
      <c r="Z13" s="70">
        <v>612.16</v>
      </c>
      <c r="AA13" s="213"/>
    </row>
    <row r="14" spans="1:27" s="1" customFormat="1" ht="18.75" customHeight="1">
      <c r="A14" s="218" t="s">
        <v>83</v>
      </c>
      <c r="B14" s="3" t="s">
        <v>62</v>
      </c>
      <c r="C14" s="4">
        <v>4</v>
      </c>
      <c r="D14" s="83">
        <v>4</v>
      </c>
      <c r="E14" s="83">
        <v>305</v>
      </c>
      <c r="F14" s="83">
        <v>309</v>
      </c>
      <c r="G14" s="83">
        <v>2041</v>
      </c>
      <c r="H14" s="83">
        <v>2350</v>
      </c>
      <c r="I14" s="83">
        <v>2446</v>
      </c>
      <c r="J14" s="83">
        <v>4796</v>
      </c>
      <c r="K14" s="83">
        <v>2154</v>
      </c>
      <c r="L14" s="83">
        <v>6950</v>
      </c>
      <c r="M14" s="83">
        <v>3046.5</v>
      </c>
      <c r="N14" s="83">
        <v>9996.5</v>
      </c>
      <c r="O14" s="83">
        <v>3091</v>
      </c>
      <c r="P14" s="83">
        <v>13087.5</v>
      </c>
      <c r="Q14" s="83">
        <v>5518</v>
      </c>
      <c r="R14" s="83">
        <v>18605.5</v>
      </c>
      <c r="S14" s="31">
        <v>10026</v>
      </c>
      <c r="T14" s="84">
        <v>28631.5</v>
      </c>
      <c r="U14" s="55">
        <f>+영산강!U46</f>
        <v>28631.5</v>
      </c>
      <c r="V14" s="61">
        <f>+U14/105</f>
        <v>272.68095238095236</v>
      </c>
      <c r="W14" s="211" t="s">
        <v>79</v>
      </c>
      <c r="X14" s="77">
        <v>18635</v>
      </c>
      <c r="Y14" s="71">
        <v>6211.666666666667</v>
      </c>
      <c r="Z14" s="61">
        <v>248.46666666666667</v>
      </c>
      <c r="AA14" s="211" t="s">
        <v>87</v>
      </c>
    </row>
    <row r="15" spans="1:27" s="1" customFormat="1" ht="18.75" customHeight="1">
      <c r="A15" s="219"/>
      <c r="B15" s="5" t="s">
        <v>63</v>
      </c>
      <c r="C15" s="113">
        <v>28</v>
      </c>
      <c r="D15" s="33">
        <v>66</v>
      </c>
      <c r="E15" s="33">
        <v>342</v>
      </c>
      <c r="F15" s="33">
        <v>408</v>
      </c>
      <c r="G15" s="33">
        <v>688</v>
      </c>
      <c r="H15" s="33">
        <v>1096</v>
      </c>
      <c r="I15" s="33">
        <v>1143</v>
      </c>
      <c r="J15" s="33">
        <v>2239</v>
      </c>
      <c r="K15" s="33">
        <v>1273</v>
      </c>
      <c r="L15" s="33">
        <v>3512</v>
      </c>
      <c r="M15" s="33">
        <v>2494</v>
      </c>
      <c r="N15" s="33">
        <v>6006</v>
      </c>
      <c r="O15" s="33">
        <v>4156</v>
      </c>
      <c r="P15" s="33">
        <v>10162</v>
      </c>
      <c r="Q15" s="33">
        <v>6301</v>
      </c>
      <c r="R15" s="33">
        <v>16463</v>
      </c>
      <c r="S15" s="33">
        <v>8503</v>
      </c>
      <c r="T15" s="5">
        <v>24966</v>
      </c>
      <c r="U15" s="56">
        <f>+영산강!U47</f>
        <v>24966</v>
      </c>
      <c r="V15" s="62">
        <f t="shared" ref="V15:V17" si="2">+U15/105</f>
        <v>237.77142857142857</v>
      </c>
      <c r="W15" s="212"/>
      <c r="X15" s="78">
        <v>18960</v>
      </c>
      <c r="Y15" s="72">
        <v>6320</v>
      </c>
      <c r="Z15" s="62">
        <v>252.8</v>
      </c>
      <c r="AA15" s="212"/>
    </row>
    <row r="16" spans="1:27" s="67" customFormat="1" ht="18.75" customHeight="1">
      <c r="A16" s="219"/>
      <c r="B16" s="68" t="s">
        <v>88</v>
      </c>
      <c r="C16" s="115">
        <v>32</v>
      </c>
      <c r="D16" s="85">
        <v>70</v>
      </c>
      <c r="E16" s="85">
        <v>647</v>
      </c>
      <c r="F16" s="85">
        <v>717</v>
      </c>
      <c r="G16" s="85">
        <v>2729</v>
      </c>
      <c r="H16" s="85">
        <v>3446</v>
      </c>
      <c r="I16" s="85">
        <v>3589</v>
      </c>
      <c r="J16" s="85">
        <v>7035</v>
      </c>
      <c r="K16" s="85">
        <v>3427</v>
      </c>
      <c r="L16" s="85">
        <v>10462</v>
      </c>
      <c r="M16" s="85">
        <v>5540.5</v>
      </c>
      <c r="N16" s="85">
        <v>16002.5</v>
      </c>
      <c r="O16" s="85">
        <v>7247</v>
      </c>
      <c r="P16" s="85">
        <v>23249.5</v>
      </c>
      <c r="Q16" s="85">
        <v>11819</v>
      </c>
      <c r="R16" s="85">
        <v>35068.5</v>
      </c>
      <c r="S16" s="85">
        <v>18529</v>
      </c>
      <c r="T16" s="68">
        <v>53597.5</v>
      </c>
      <c r="U16" s="59">
        <f>+영산강!U48</f>
        <v>53597.5</v>
      </c>
      <c r="V16" s="65">
        <f t="shared" si="2"/>
        <v>510.45238095238096</v>
      </c>
      <c r="W16" s="212"/>
      <c r="X16" s="79">
        <v>37595</v>
      </c>
      <c r="Y16" s="73">
        <v>12531.666666666666</v>
      </c>
      <c r="Z16" s="65">
        <v>501.26666666666665</v>
      </c>
      <c r="AA16" s="212"/>
    </row>
    <row r="17" spans="1:27" s="1" customFormat="1" ht="18.75" customHeight="1" thickBot="1">
      <c r="A17" s="220"/>
      <c r="B17" s="7" t="s">
        <v>53</v>
      </c>
      <c r="C17" s="114">
        <v>87</v>
      </c>
      <c r="D17" s="86">
        <v>217</v>
      </c>
      <c r="E17" s="86">
        <v>668</v>
      </c>
      <c r="F17" s="86">
        <v>885</v>
      </c>
      <c r="G17" s="86">
        <v>571</v>
      </c>
      <c r="H17" s="86">
        <v>1456</v>
      </c>
      <c r="I17" s="86">
        <v>1294</v>
      </c>
      <c r="J17" s="86">
        <v>2750</v>
      </c>
      <c r="K17" s="86">
        <v>1436</v>
      </c>
      <c r="L17" s="86">
        <v>4186</v>
      </c>
      <c r="M17" s="86">
        <v>1762</v>
      </c>
      <c r="N17" s="86">
        <v>5948</v>
      </c>
      <c r="O17" s="86">
        <v>2639</v>
      </c>
      <c r="P17" s="86">
        <v>8587</v>
      </c>
      <c r="Q17" s="86">
        <v>4170</v>
      </c>
      <c r="R17" s="86">
        <v>12757</v>
      </c>
      <c r="S17" s="87">
        <v>4927</v>
      </c>
      <c r="T17" s="88">
        <v>17684</v>
      </c>
      <c r="U17" s="57">
        <f>+영산강!U49</f>
        <v>17684</v>
      </c>
      <c r="V17" s="63">
        <f t="shared" si="2"/>
        <v>168.41904761904763</v>
      </c>
      <c r="W17" s="213"/>
      <c r="X17" s="80">
        <v>11736</v>
      </c>
      <c r="Y17" s="74">
        <v>3912</v>
      </c>
      <c r="Z17" s="70">
        <v>156.47999999999999</v>
      </c>
      <c r="AA17" s="213"/>
    </row>
    <row r="18" spans="1:27" s="1" customFormat="1" ht="18.75" customHeight="1">
      <c r="A18" s="218" t="s">
        <v>84</v>
      </c>
      <c r="B18" s="3" t="s">
        <v>62</v>
      </c>
      <c r="C18" s="4">
        <v>1097</v>
      </c>
      <c r="D18" s="83">
        <v>1097</v>
      </c>
      <c r="E18" s="83">
        <v>1845</v>
      </c>
      <c r="F18" s="83">
        <v>2942</v>
      </c>
      <c r="G18" s="83">
        <v>4382.5</v>
      </c>
      <c r="H18" s="83">
        <v>7324.5</v>
      </c>
      <c r="I18" s="83">
        <v>7626</v>
      </c>
      <c r="J18" s="83">
        <v>14950.5</v>
      </c>
      <c r="K18" s="83">
        <v>7247.2</v>
      </c>
      <c r="L18" s="83">
        <v>22197.7</v>
      </c>
      <c r="M18" s="83">
        <v>9858.5</v>
      </c>
      <c r="N18" s="83">
        <v>32056.2</v>
      </c>
      <c r="O18" s="83">
        <v>11480</v>
      </c>
      <c r="P18" s="83">
        <v>43538.2</v>
      </c>
      <c r="Q18" s="83">
        <v>16324.9</v>
      </c>
      <c r="R18" s="83">
        <v>59863.1</v>
      </c>
      <c r="S18" s="31">
        <v>17855.2</v>
      </c>
      <c r="T18" s="84">
        <v>77720.3</v>
      </c>
      <c r="U18" s="55">
        <f>+금강!U59</f>
        <v>77720.3</v>
      </c>
      <c r="V18" s="61">
        <f>+U18/147</f>
        <v>528.70952380952383</v>
      </c>
      <c r="W18" s="211" t="s">
        <v>80</v>
      </c>
      <c r="X18" s="77">
        <v>45660.100000000006</v>
      </c>
      <c r="Y18" s="71">
        <v>15220.033333333335</v>
      </c>
      <c r="Z18" s="61">
        <v>608.80133333333333</v>
      </c>
      <c r="AA18" s="211" t="s">
        <v>87</v>
      </c>
    </row>
    <row r="19" spans="1:27" s="1" customFormat="1" ht="18.75" customHeight="1">
      <c r="A19" s="219"/>
      <c r="B19" s="5" t="s">
        <v>63</v>
      </c>
      <c r="C19" s="6">
        <v>1131</v>
      </c>
      <c r="D19" s="33">
        <v>1131</v>
      </c>
      <c r="E19" s="33">
        <v>681</v>
      </c>
      <c r="F19" s="33">
        <v>1812</v>
      </c>
      <c r="G19" s="33">
        <v>1816.5</v>
      </c>
      <c r="H19" s="33">
        <v>3628.5</v>
      </c>
      <c r="I19" s="33">
        <v>2875</v>
      </c>
      <c r="J19" s="33">
        <v>6503.5</v>
      </c>
      <c r="K19" s="33">
        <v>2432.5</v>
      </c>
      <c r="L19" s="33">
        <v>8936</v>
      </c>
      <c r="M19" s="33">
        <v>4261</v>
      </c>
      <c r="N19" s="33">
        <v>13197</v>
      </c>
      <c r="O19" s="33">
        <v>8014.9</v>
      </c>
      <c r="P19" s="33">
        <v>21211.9</v>
      </c>
      <c r="Q19" s="33">
        <v>10760.5</v>
      </c>
      <c r="R19" s="33">
        <v>31975.4</v>
      </c>
      <c r="S19" s="33">
        <v>13707.8</v>
      </c>
      <c r="T19" s="5">
        <v>45683.199999999997</v>
      </c>
      <c r="U19" s="56">
        <f>+금강!U60</f>
        <v>45683</v>
      </c>
      <c r="V19" s="62">
        <f t="shared" ref="V19:V21" si="3">+U19/147</f>
        <v>310.76870748299319</v>
      </c>
      <c r="W19" s="212"/>
      <c r="X19" s="78">
        <v>32483.200000000001</v>
      </c>
      <c r="Y19" s="72">
        <v>10827.733333333334</v>
      </c>
      <c r="Z19" s="62">
        <v>433.10933333333332</v>
      </c>
      <c r="AA19" s="212"/>
    </row>
    <row r="20" spans="1:27" s="67" customFormat="1" ht="18.75" customHeight="1">
      <c r="A20" s="219"/>
      <c r="B20" s="68" t="s">
        <v>91</v>
      </c>
      <c r="C20" s="69">
        <v>2228</v>
      </c>
      <c r="D20" s="85">
        <v>2228</v>
      </c>
      <c r="E20" s="85">
        <v>2526</v>
      </c>
      <c r="F20" s="85">
        <v>4754</v>
      </c>
      <c r="G20" s="85">
        <v>6199</v>
      </c>
      <c r="H20" s="85">
        <v>10953</v>
      </c>
      <c r="I20" s="85">
        <v>10501</v>
      </c>
      <c r="J20" s="85">
        <v>21454</v>
      </c>
      <c r="K20" s="85">
        <v>9679.7000000000007</v>
      </c>
      <c r="L20" s="85">
        <v>31133.7</v>
      </c>
      <c r="M20" s="85">
        <v>14119.5</v>
      </c>
      <c r="N20" s="85">
        <v>45253.2</v>
      </c>
      <c r="O20" s="85">
        <v>19494.900000000001</v>
      </c>
      <c r="P20" s="85">
        <v>64750.100000000006</v>
      </c>
      <c r="Q20" s="85">
        <v>27085.399999999998</v>
      </c>
      <c r="R20" s="85">
        <v>91838.5</v>
      </c>
      <c r="S20" s="85">
        <v>31563</v>
      </c>
      <c r="T20" s="68">
        <v>123403.5</v>
      </c>
      <c r="U20" s="59">
        <f>+금강!U61</f>
        <v>123404</v>
      </c>
      <c r="V20" s="65">
        <f t="shared" si="3"/>
        <v>839.48299319727892</v>
      </c>
      <c r="W20" s="212"/>
      <c r="X20" s="79">
        <v>78143.3</v>
      </c>
      <c r="Y20" s="73">
        <v>26047.766666666666</v>
      </c>
      <c r="Z20" s="65">
        <v>1041.9106666666667</v>
      </c>
      <c r="AA20" s="212"/>
    </row>
    <row r="21" spans="1:27" s="1" customFormat="1" ht="18.75" customHeight="1" thickBot="1">
      <c r="A21" s="220"/>
      <c r="B21" s="7" t="s">
        <v>53</v>
      </c>
      <c r="C21" s="8">
        <v>1909</v>
      </c>
      <c r="D21" s="86">
        <v>1909</v>
      </c>
      <c r="E21" s="86">
        <v>1240</v>
      </c>
      <c r="F21" s="86">
        <v>3149</v>
      </c>
      <c r="G21" s="86">
        <v>1745</v>
      </c>
      <c r="H21" s="86">
        <v>4894</v>
      </c>
      <c r="I21" s="86">
        <v>3027</v>
      </c>
      <c r="J21" s="86">
        <v>7921</v>
      </c>
      <c r="K21" s="86">
        <v>2813</v>
      </c>
      <c r="L21" s="86">
        <v>10734</v>
      </c>
      <c r="M21" s="86">
        <v>4074</v>
      </c>
      <c r="N21" s="86">
        <v>14808</v>
      </c>
      <c r="O21" s="86">
        <v>5766</v>
      </c>
      <c r="P21" s="86">
        <v>20574</v>
      </c>
      <c r="Q21" s="86">
        <v>5606</v>
      </c>
      <c r="R21" s="86">
        <v>26180</v>
      </c>
      <c r="S21" s="87">
        <v>6107</v>
      </c>
      <c r="T21" s="88">
        <v>32287</v>
      </c>
      <c r="U21" s="57">
        <f>+금강!U62</f>
        <v>32369</v>
      </c>
      <c r="V21" s="63">
        <f t="shared" si="3"/>
        <v>220.19727891156464</v>
      </c>
      <c r="W21" s="213"/>
      <c r="X21" s="80">
        <v>17479</v>
      </c>
      <c r="Y21" s="74">
        <v>5826.333333333333</v>
      </c>
      <c r="Z21" s="70">
        <v>233.05333333333331</v>
      </c>
      <c r="AA21" s="213"/>
    </row>
    <row r="22" spans="1:27" s="1" customFormat="1" ht="18.75" customHeight="1">
      <c r="A22" s="228" t="s">
        <v>82</v>
      </c>
      <c r="B22" s="9" t="s">
        <v>62</v>
      </c>
      <c r="C22" s="10">
        <v>1259</v>
      </c>
      <c r="D22" s="89">
        <v>1259</v>
      </c>
      <c r="E22" s="89">
        <v>4169.3</v>
      </c>
      <c r="F22" s="89">
        <v>5428.3</v>
      </c>
      <c r="G22" s="89">
        <v>13740</v>
      </c>
      <c r="H22" s="89">
        <v>19168.3</v>
      </c>
      <c r="I22" s="89">
        <v>24212.7</v>
      </c>
      <c r="J22" s="89">
        <v>43382</v>
      </c>
      <c r="K22" s="89">
        <v>28645.200000000001</v>
      </c>
      <c r="L22" s="89">
        <v>72027.199999999997</v>
      </c>
      <c r="M22" s="89">
        <v>49892.9</v>
      </c>
      <c r="N22" s="89">
        <v>121920.09999999999</v>
      </c>
      <c r="O22" s="89">
        <v>85595.5</v>
      </c>
      <c r="P22" s="89">
        <v>207517.59999999998</v>
      </c>
      <c r="Q22" s="89">
        <v>120836.09999999999</v>
      </c>
      <c r="R22" s="89">
        <v>328348.7</v>
      </c>
      <c r="S22" s="89">
        <v>150046.45000000001</v>
      </c>
      <c r="T22" s="89">
        <v>478252.15</v>
      </c>
      <c r="U22" s="58">
        <f>SUM(U6,U10,U14,U18)</f>
        <v>478397.15</v>
      </c>
      <c r="V22" s="64">
        <f>+U22/127</f>
        <v>3766.906692913386</v>
      </c>
      <c r="W22" s="211" t="s">
        <v>81</v>
      </c>
      <c r="X22" s="81">
        <v>356478.05000000005</v>
      </c>
      <c r="Y22" s="75">
        <v>118826.01666666668</v>
      </c>
      <c r="Z22" s="64">
        <v>4753.0406666666668</v>
      </c>
      <c r="AA22" s="211" t="s">
        <v>87</v>
      </c>
    </row>
    <row r="23" spans="1:27" s="1" customFormat="1" ht="18.75" customHeight="1">
      <c r="A23" s="229"/>
      <c r="B23" s="11" t="s">
        <v>63</v>
      </c>
      <c r="C23" s="110">
        <v>1188</v>
      </c>
      <c r="D23" s="36">
        <v>1226</v>
      </c>
      <c r="E23" s="36">
        <v>3017</v>
      </c>
      <c r="F23" s="36">
        <v>4243</v>
      </c>
      <c r="G23" s="36">
        <v>10050.5</v>
      </c>
      <c r="H23" s="36">
        <v>14293.5</v>
      </c>
      <c r="I23" s="36">
        <v>17971.599999999999</v>
      </c>
      <c r="J23" s="36">
        <v>32265.1</v>
      </c>
      <c r="K23" s="36">
        <v>19800.900000000001</v>
      </c>
      <c r="L23" s="36">
        <v>52066</v>
      </c>
      <c r="M23" s="36">
        <v>42055</v>
      </c>
      <c r="N23" s="36">
        <v>94125</v>
      </c>
      <c r="O23" s="36">
        <v>59770.400000000001</v>
      </c>
      <c r="P23" s="36">
        <v>153887.4</v>
      </c>
      <c r="Q23" s="36">
        <v>69669.5</v>
      </c>
      <c r="R23" s="36">
        <v>223561.9</v>
      </c>
      <c r="S23" s="36">
        <v>87422.8</v>
      </c>
      <c r="T23" s="11">
        <v>310322.7</v>
      </c>
      <c r="U23" s="56">
        <f t="shared" ref="U23:U25" si="4">SUM(U7,U11,U15,U19)</f>
        <v>310984.5</v>
      </c>
      <c r="V23" s="62">
        <f t="shared" ref="V23:V25" si="5">+U23/127</f>
        <v>2448.696850393701</v>
      </c>
      <c r="W23" s="212"/>
      <c r="X23" s="78">
        <v>216862.7</v>
      </c>
      <c r="Y23" s="72">
        <v>72287.566666666666</v>
      </c>
      <c r="Z23" s="62">
        <v>2891.5026666666668</v>
      </c>
      <c r="AA23" s="212"/>
    </row>
    <row r="24" spans="1:27" s="67" customFormat="1" ht="18.75" customHeight="1">
      <c r="A24" s="229"/>
      <c r="B24" s="12" t="s">
        <v>88</v>
      </c>
      <c r="C24" s="111">
        <v>2447</v>
      </c>
      <c r="D24" s="37">
        <v>2485</v>
      </c>
      <c r="E24" s="37">
        <v>7186.3</v>
      </c>
      <c r="F24" s="37">
        <v>9671.2999999999993</v>
      </c>
      <c r="G24" s="37">
        <v>23790.5</v>
      </c>
      <c r="H24" s="37">
        <v>33461.800000000003</v>
      </c>
      <c r="I24" s="37">
        <v>42184.3</v>
      </c>
      <c r="J24" s="37">
        <v>75647.100000000006</v>
      </c>
      <c r="K24" s="37">
        <v>48446.100000000006</v>
      </c>
      <c r="L24" s="37">
        <v>124093.2</v>
      </c>
      <c r="M24" s="37">
        <v>91947.9</v>
      </c>
      <c r="N24" s="37">
        <v>216045.09999999998</v>
      </c>
      <c r="O24" s="37">
        <v>145365.9</v>
      </c>
      <c r="P24" s="37">
        <v>361405</v>
      </c>
      <c r="Q24" s="37">
        <v>190505.60000000001</v>
      </c>
      <c r="R24" s="37">
        <v>551910.60000000009</v>
      </c>
      <c r="S24" s="37">
        <v>237469.25</v>
      </c>
      <c r="T24" s="12">
        <v>788574.85</v>
      </c>
      <c r="U24" s="59">
        <f t="shared" si="4"/>
        <v>789382.35</v>
      </c>
      <c r="V24" s="65">
        <f t="shared" si="5"/>
        <v>6215.6090551181096</v>
      </c>
      <c r="W24" s="212"/>
      <c r="X24" s="79">
        <v>573340.75</v>
      </c>
      <c r="Y24" s="73">
        <v>191113.58333333334</v>
      </c>
      <c r="Z24" s="65">
        <v>7644.543333333334</v>
      </c>
      <c r="AA24" s="212"/>
    </row>
    <row r="25" spans="1:27" s="1" customFormat="1" ht="18.75" customHeight="1" thickBot="1">
      <c r="A25" s="230"/>
      <c r="B25" s="13" t="s">
        <v>53</v>
      </c>
      <c r="C25" s="112">
        <v>2320</v>
      </c>
      <c r="D25" s="44">
        <v>2450</v>
      </c>
      <c r="E25" s="44">
        <v>4153</v>
      </c>
      <c r="F25" s="44">
        <v>6603</v>
      </c>
      <c r="G25" s="44">
        <v>6811</v>
      </c>
      <c r="H25" s="44">
        <v>13414</v>
      </c>
      <c r="I25" s="44">
        <v>11681</v>
      </c>
      <c r="J25" s="44">
        <v>25095</v>
      </c>
      <c r="K25" s="44">
        <v>10149</v>
      </c>
      <c r="L25" s="44">
        <v>35244</v>
      </c>
      <c r="M25" s="44">
        <v>19601</v>
      </c>
      <c r="N25" s="44">
        <v>54845</v>
      </c>
      <c r="O25" s="44">
        <v>30374</v>
      </c>
      <c r="P25" s="44">
        <v>85215</v>
      </c>
      <c r="Q25" s="44">
        <v>32585</v>
      </c>
      <c r="R25" s="44">
        <v>117800</v>
      </c>
      <c r="S25" s="38">
        <v>45592</v>
      </c>
      <c r="T25" s="90">
        <v>162734</v>
      </c>
      <c r="U25" s="60">
        <f t="shared" si="4"/>
        <v>163474</v>
      </c>
      <c r="V25" s="66">
        <f t="shared" si="5"/>
        <v>1287.1968503937007</v>
      </c>
      <c r="W25" s="213"/>
      <c r="X25" s="82">
        <v>108551</v>
      </c>
      <c r="Y25" s="76">
        <v>36183.666666666664</v>
      </c>
      <c r="Z25" s="66">
        <v>1447.3466666666666</v>
      </c>
      <c r="AA25" s="213"/>
    </row>
    <row r="26" spans="1:27" s="1" customFormat="1" ht="18.75" customHeight="1">
      <c r="A26" s="122"/>
      <c r="B26" s="14" t="s">
        <v>62</v>
      </c>
      <c r="C26" s="15">
        <v>1798.5714285714287</v>
      </c>
      <c r="D26" s="91">
        <v>1798.5714285714287</v>
      </c>
      <c r="E26" s="91">
        <v>5956.1428571428578</v>
      </c>
      <c r="F26" s="91">
        <v>7754.7142857142862</v>
      </c>
      <c r="G26" s="91">
        <v>19628.571428571431</v>
      </c>
      <c r="H26" s="91">
        <v>27383.285714285714</v>
      </c>
      <c r="I26" s="91">
        <v>34589.571428571435</v>
      </c>
      <c r="J26" s="91">
        <v>61974.285714285717</v>
      </c>
      <c r="K26" s="91">
        <v>40921.71428571429</v>
      </c>
      <c r="L26" s="91">
        <v>102896</v>
      </c>
      <c r="M26" s="91">
        <v>71275.571428571435</v>
      </c>
      <c r="N26" s="91">
        <v>174171.57142857142</v>
      </c>
      <c r="O26" s="91">
        <v>122279.28571428572</v>
      </c>
      <c r="P26" s="91">
        <v>296453.71428571426</v>
      </c>
      <c r="Q26" s="91">
        <v>172623</v>
      </c>
      <c r="R26" s="91">
        <v>469069.57142857148</v>
      </c>
      <c r="S26" s="92">
        <v>214352.07142857145</v>
      </c>
      <c r="T26" s="93">
        <v>683217.35714285728</v>
      </c>
      <c r="U26" s="58">
        <f>+U22/0.7</f>
        <v>683424.50000000012</v>
      </c>
      <c r="V26" s="64">
        <f>+V22/0.7</f>
        <v>5381.2952755905517</v>
      </c>
      <c r="W26" s="202" t="s">
        <v>90</v>
      </c>
      <c r="X26" s="81">
        <v>509254.35714285722</v>
      </c>
      <c r="Y26" s="75">
        <v>169751.4523809524</v>
      </c>
      <c r="Z26" s="64">
        <v>6790.058095238096</v>
      </c>
      <c r="AA26" s="202" t="s">
        <v>105</v>
      </c>
    </row>
    <row r="27" spans="1:27" s="1" customFormat="1" ht="18.75" customHeight="1">
      <c r="A27" s="123" t="s">
        <v>92</v>
      </c>
      <c r="B27" s="16" t="s">
        <v>63</v>
      </c>
      <c r="C27" s="17">
        <v>1697.1428571428573</v>
      </c>
      <c r="D27" s="94">
        <v>1751.4285714285716</v>
      </c>
      <c r="E27" s="94">
        <v>4310</v>
      </c>
      <c r="F27" s="94">
        <v>6061.4285714285716</v>
      </c>
      <c r="G27" s="94">
        <v>14357.857142857143</v>
      </c>
      <c r="H27" s="94">
        <v>20419.285714285714</v>
      </c>
      <c r="I27" s="94">
        <v>25673.714285714286</v>
      </c>
      <c r="J27" s="94">
        <v>46093</v>
      </c>
      <c r="K27" s="94">
        <v>28287.000000000004</v>
      </c>
      <c r="L27" s="94">
        <v>74380</v>
      </c>
      <c r="M27" s="94">
        <v>60078.571428571435</v>
      </c>
      <c r="N27" s="94">
        <v>134464.28571428571</v>
      </c>
      <c r="O27" s="94">
        <v>85386.285714285725</v>
      </c>
      <c r="P27" s="94">
        <v>219839.14285714287</v>
      </c>
      <c r="Q27" s="94">
        <v>99527.857142857145</v>
      </c>
      <c r="R27" s="94">
        <v>319374.14285714284</v>
      </c>
      <c r="S27" s="94">
        <v>124889.7142857143</v>
      </c>
      <c r="T27" s="16">
        <v>443318.1428571429</v>
      </c>
      <c r="U27" s="56">
        <f>+U23/0.7</f>
        <v>444263.57142857148</v>
      </c>
      <c r="V27" s="62">
        <f t="shared" ref="V27:V29" si="6">+V23/0.7</f>
        <v>3498.1383577052875</v>
      </c>
      <c r="W27" s="203"/>
      <c r="X27" s="78">
        <v>309803.85714285716</v>
      </c>
      <c r="Y27" s="72">
        <v>103267.95238095238</v>
      </c>
      <c r="Z27" s="62">
        <v>4130.7180952380959</v>
      </c>
      <c r="AA27" s="203"/>
    </row>
    <row r="28" spans="1:27" s="1" customFormat="1" ht="18.75" customHeight="1">
      <c r="A28" s="125" t="s">
        <v>93</v>
      </c>
      <c r="B28" s="18" t="s">
        <v>64</v>
      </c>
      <c r="C28" s="19">
        <v>3495.7142857142858</v>
      </c>
      <c r="D28" s="95">
        <v>3550</v>
      </c>
      <c r="E28" s="95">
        <v>10266.142857142859</v>
      </c>
      <c r="F28" s="95">
        <v>13816.142857142857</v>
      </c>
      <c r="G28" s="95">
        <v>33986.428571428572</v>
      </c>
      <c r="H28" s="95">
        <v>47802.571428571435</v>
      </c>
      <c r="I28" s="95">
        <v>60263.285714285725</v>
      </c>
      <c r="J28" s="95">
        <v>108067.28571428572</v>
      </c>
      <c r="K28" s="95">
        <v>69208.714285714304</v>
      </c>
      <c r="L28" s="95">
        <v>177276</v>
      </c>
      <c r="M28" s="95">
        <v>131354.14285714287</v>
      </c>
      <c r="N28" s="95">
        <v>308635.8571428571</v>
      </c>
      <c r="O28" s="95">
        <v>207665.57142857142</v>
      </c>
      <c r="P28" s="95">
        <v>516292.85714285716</v>
      </c>
      <c r="Q28" s="95">
        <v>272150.85714285716</v>
      </c>
      <c r="R28" s="95">
        <v>788443.71428571444</v>
      </c>
      <c r="S28" s="95">
        <v>339241.78571428574</v>
      </c>
      <c r="T28" s="18">
        <v>1126535.5</v>
      </c>
      <c r="U28" s="59">
        <f>SUM(U26:U27)</f>
        <v>1127688.0714285716</v>
      </c>
      <c r="V28" s="65">
        <f t="shared" si="6"/>
        <v>8879.4415073115852</v>
      </c>
      <c r="W28" s="203"/>
      <c r="X28" s="79">
        <v>819058.21428571432</v>
      </c>
      <c r="Y28" s="73">
        <v>273019.40476190479</v>
      </c>
      <c r="Z28" s="65">
        <v>10920.776190476192</v>
      </c>
      <c r="AA28" s="203"/>
    </row>
    <row r="29" spans="1:27" s="1" customFormat="1" ht="18.75" customHeight="1" thickBot="1">
      <c r="A29" s="124"/>
      <c r="B29" s="20" t="s">
        <v>53</v>
      </c>
      <c r="C29" s="21">
        <v>3314.2857142857147</v>
      </c>
      <c r="D29" s="96">
        <v>3500</v>
      </c>
      <c r="E29" s="96">
        <v>5932.8571428571431</v>
      </c>
      <c r="F29" s="96">
        <v>9432.8571428571431</v>
      </c>
      <c r="G29" s="96">
        <v>9730</v>
      </c>
      <c r="H29" s="96">
        <v>19162.857142857145</v>
      </c>
      <c r="I29" s="96">
        <v>16687.142857142859</v>
      </c>
      <c r="J29" s="96">
        <v>35850</v>
      </c>
      <c r="K29" s="96">
        <v>14498.571428571429</v>
      </c>
      <c r="L29" s="96">
        <v>50348.571428571435</v>
      </c>
      <c r="M29" s="96">
        <v>28001.428571428572</v>
      </c>
      <c r="N29" s="96">
        <v>78350</v>
      </c>
      <c r="O29" s="96">
        <v>43391.428571428572</v>
      </c>
      <c r="P29" s="96">
        <v>121735.71428571429</v>
      </c>
      <c r="Q29" s="96">
        <v>46550</v>
      </c>
      <c r="R29" s="96">
        <v>168285.71428571429</v>
      </c>
      <c r="S29" s="97">
        <v>65131.428571428572</v>
      </c>
      <c r="T29" s="98">
        <v>232477.14285714287</v>
      </c>
      <c r="U29" s="60">
        <f>+U25/0.7</f>
        <v>233534.28571428574</v>
      </c>
      <c r="V29" s="66">
        <f t="shared" si="6"/>
        <v>1838.8526434195726</v>
      </c>
      <c r="W29" s="204"/>
      <c r="X29" s="82">
        <v>155072.85714285716</v>
      </c>
      <c r="Y29" s="76">
        <v>51690.952380952382</v>
      </c>
      <c r="Z29" s="66">
        <v>2067.638095238095</v>
      </c>
      <c r="AA29" s="204"/>
    </row>
    <row r="31" spans="1:27">
      <c r="Z31" s="121"/>
    </row>
  </sheetData>
  <mergeCells count="30">
    <mergeCell ref="A14:A17"/>
    <mergeCell ref="A18:A21"/>
    <mergeCell ref="A22:A25"/>
    <mergeCell ref="Q3:R4"/>
    <mergeCell ref="S3:T4"/>
    <mergeCell ref="A10:A13"/>
    <mergeCell ref="G3:H4"/>
    <mergeCell ref="I3:J4"/>
    <mergeCell ref="K3:L4"/>
    <mergeCell ref="M3:N4"/>
    <mergeCell ref="O3:P4"/>
    <mergeCell ref="A6:A9"/>
    <mergeCell ref="A3:A5"/>
    <mergeCell ref="B3:B5"/>
    <mergeCell ref="C3:D4"/>
    <mergeCell ref="E3:F4"/>
    <mergeCell ref="W26:W29"/>
    <mergeCell ref="U3:W4"/>
    <mergeCell ref="AA6:AA9"/>
    <mergeCell ref="AA10:AA13"/>
    <mergeCell ref="AA14:AA17"/>
    <mergeCell ref="AA18:AA21"/>
    <mergeCell ref="AA22:AA25"/>
    <mergeCell ref="AA26:AA29"/>
    <mergeCell ref="X3:AA4"/>
    <mergeCell ref="W6:W9"/>
    <mergeCell ref="W10:W13"/>
    <mergeCell ref="W14:W17"/>
    <mergeCell ref="W18:W21"/>
    <mergeCell ref="W22:W25"/>
  </mergeCells>
  <phoneticPr fontId="2" type="noConversion"/>
  <pageMargins left="0.47244094488188981" right="0.19685039370078741" top="0.74803149606299213" bottom="0.59055118110236227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4"/>
  <sheetViews>
    <sheetView zoomScale="80" zoomScaleNormal="80" workbookViewId="0">
      <pane xSplit="2" ySplit="5" topLeftCell="C30" activePane="bottomRight" state="frozen"/>
      <selection pane="topRight" activeCell="C1" sqref="C1"/>
      <selection pane="bottomLeft" activeCell="A6" sqref="A6"/>
      <selection pane="bottomRight" activeCell="M83" sqref="M83"/>
    </sheetView>
  </sheetViews>
  <sheetFormatPr defaultRowHeight="16.5"/>
  <cols>
    <col min="2" max="2" width="11.375" customWidth="1"/>
    <col min="4" max="4" width="0" hidden="1" customWidth="1"/>
    <col min="6" max="6" width="0" hidden="1" customWidth="1"/>
    <col min="8" max="8" width="0" hidden="1" customWidth="1"/>
    <col min="10" max="10" width="0" hidden="1" customWidth="1"/>
    <col min="12" max="12" width="0" hidden="1" customWidth="1"/>
    <col min="13" max="13" width="9.375" bestFit="1" customWidth="1"/>
    <col min="14" max="14" width="9.375" hidden="1" customWidth="1"/>
    <col min="15" max="15" width="9.375" bestFit="1" customWidth="1"/>
    <col min="16" max="16" width="9.375" hidden="1" customWidth="1"/>
    <col min="17" max="17" width="9.375" bestFit="1" customWidth="1"/>
    <col min="18" max="18" width="9.75" hidden="1" customWidth="1"/>
    <col min="20" max="20" width="9.625" hidden="1" customWidth="1"/>
    <col min="21" max="23" width="11.625" customWidth="1"/>
    <col min="24" max="24" width="9.375" style="22" bestFit="1" customWidth="1"/>
    <col min="25" max="26" width="9" style="22"/>
  </cols>
  <sheetData>
    <row r="1" spans="1:26" s="1" customFormat="1" ht="38.25">
      <c r="K1" s="106" t="s">
        <v>95</v>
      </c>
      <c r="X1" s="2"/>
      <c r="Y1" s="2"/>
      <c r="Z1" s="2"/>
    </row>
    <row r="2" spans="1:26" s="1" customFormat="1" ht="17.25" thickBot="1">
      <c r="X2" s="2"/>
      <c r="Y2" s="2"/>
      <c r="Z2" s="127" t="s">
        <v>97</v>
      </c>
    </row>
    <row r="3" spans="1:26">
      <c r="A3" s="255" t="s">
        <v>54</v>
      </c>
      <c r="B3" s="258" t="s">
        <v>47</v>
      </c>
      <c r="C3" s="261" t="s">
        <v>55</v>
      </c>
      <c r="D3" s="242"/>
      <c r="E3" s="242" t="s">
        <v>56</v>
      </c>
      <c r="F3" s="242"/>
      <c r="G3" s="242" t="s">
        <v>48</v>
      </c>
      <c r="H3" s="242"/>
      <c r="I3" s="242" t="s">
        <v>49</v>
      </c>
      <c r="J3" s="242"/>
      <c r="K3" s="242" t="s">
        <v>57</v>
      </c>
      <c r="L3" s="242"/>
      <c r="M3" s="242" t="s">
        <v>50</v>
      </c>
      <c r="N3" s="242"/>
      <c r="O3" s="242" t="s">
        <v>51</v>
      </c>
      <c r="P3" s="242"/>
      <c r="Q3" s="242" t="s">
        <v>58</v>
      </c>
      <c r="R3" s="242"/>
      <c r="S3" s="242" t="s">
        <v>52</v>
      </c>
      <c r="T3" s="253"/>
      <c r="U3" s="234" t="s">
        <v>65</v>
      </c>
      <c r="V3" s="235"/>
      <c r="W3" s="236"/>
      <c r="X3" s="244" t="s">
        <v>59</v>
      </c>
      <c r="Y3" s="245"/>
      <c r="Z3" s="246"/>
    </row>
    <row r="4" spans="1:26" ht="17.25" thickBot="1">
      <c r="A4" s="256"/>
      <c r="B4" s="259"/>
      <c r="C4" s="262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54"/>
      <c r="U4" s="237"/>
      <c r="V4" s="238"/>
      <c r="W4" s="239"/>
      <c r="X4" s="247"/>
      <c r="Y4" s="248"/>
      <c r="Z4" s="249"/>
    </row>
    <row r="5" spans="1:26" ht="17.25" thickBot="1">
      <c r="A5" s="257"/>
      <c r="B5" s="260"/>
      <c r="C5" s="24" t="s">
        <v>0</v>
      </c>
      <c r="D5" s="128" t="s">
        <v>1</v>
      </c>
      <c r="E5" s="128" t="s">
        <v>0</v>
      </c>
      <c r="F5" s="128" t="s">
        <v>1</v>
      </c>
      <c r="G5" s="128" t="s">
        <v>0</v>
      </c>
      <c r="H5" s="128" t="s">
        <v>1</v>
      </c>
      <c r="I5" s="128" t="s">
        <v>0</v>
      </c>
      <c r="J5" s="128" t="s">
        <v>1</v>
      </c>
      <c r="K5" s="128" t="s">
        <v>0</v>
      </c>
      <c r="L5" s="128" t="s">
        <v>1</v>
      </c>
      <c r="M5" s="128" t="s">
        <v>0</v>
      </c>
      <c r="N5" s="128" t="s">
        <v>1</v>
      </c>
      <c r="O5" s="128" t="s">
        <v>0</v>
      </c>
      <c r="P5" s="128" t="s">
        <v>1</v>
      </c>
      <c r="Q5" s="128" t="s">
        <v>0</v>
      </c>
      <c r="R5" s="128" t="s">
        <v>1</v>
      </c>
      <c r="S5" s="128" t="s">
        <v>0</v>
      </c>
      <c r="T5" s="23" t="s">
        <v>1</v>
      </c>
      <c r="U5" s="199" t="s">
        <v>1</v>
      </c>
      <c r="V5" s="200" t="s">
        <v>73</v>
      </c>
      <c r="W5" s="201" t="s">
        <v>74</v>
      </c>
      <c r="X5" s="27" t="s">
        <v>1</v>
      </c>
      <c r="Y5" s="28" t="s">
        <v>60</v>
      </c>
      <c r="Z5" s="29" t="s">
        <v>61</v>
      </c>
    </row>
    <row r="6" spans="1:26">
      <c r="A6" s="250" t="s">
        <v>66</v>
      </c>
      <c r="B6" s="30" t="s">
        <v>62</v>
      </c>
      <c r="C6" s="50">
        <v>0</v>
      </c>
      <c r="D6" s="129">
        <v>0</v>
      </c>
      <c r="E6" s="129">
        <v>0</v>
      </c>
      <c r="F6" s="129">
        <v>0</v>
      </c>
      <c r="G6" s="129">
        <v>0</v>
      </c>
      <c r="H6" s="129">
        <v>0</v>
      </c>
      <c r="I6" s="129">
        <v>0</v>
      </c>
      <c r="J6" s="129">
        <v>0</v>
      </c>
      <c r="K6" s="129">
        <v>0</v>
      </c>
      <c r="L6" s="129">
        <v>0</v>
      </c>
      <c r="M6" s="129">
        <v>0</v>
      </c>
      <c r="N6" s="129">
        <v>0</v>
      </c>
      <c r="O6" s="129">
        <v>24</v>
      </c>
      <c r="P6" s="129">
        <v>24</v>
      </c>
      <c r="Q6" s="129">
        <v>149</v>
      </c>
      <c r="R6" s="129">
        <v>173</v>
      </c>
      <c r="S6" s="129">
        <v>280</v>
      </c>
      <c r="T6" s="168">
        <v>453</v>
      </c>
      <c r="U6" s="50">
        <v>453</v>
      </c>
      <c r="V6" s="129">
        <f>+U6/W6</f>
        <v>6.6617647058823533</v>
      </c>
      <c r="W6" s="39">
        <v>68</v>
      </c>
      <c r="X6" s="135">
        <v>453</v>
      </c>
      <c r="Y6" s="136">
        <v>151</v>
      </c>
      <c r="Z6" s="137">
        <v>6.04</v>
      </c>
    </row>
    <row r="7" spans="1:26">
      <c r="A7" s="251"/>
      <c r="B7" s="32" t="s">
        <v>63</v>
      </c>
      <c r="C7" s="51">
        <v>0</v>
      </c>
      <c r="D7" s="130">
        <v>0</v>
      </c>
      <c r="E7" s="130">
        <v>0</v>
      </c>
      <c r="F7" s="130">
        <v>0</v>
      </c>
      <c r="G7" s="130">
        <v>0</v>
      </c>
      <c r="H7" s="130">
        <v>0</v>
      </c>
      <c r="I7" s="130">
        <v>0</v>
      </c>
      <c r="J7" s="130">
        <v>0</v>
      </c>
      <c r="K7" s="130">
        <v>0</v>
      </c>
      <c r="L7" s="130">
        <v>0</v>
      </c>
      <c r="M7" s="130">
        <v>0</v>
      </c>
      <c r="N7" s="130">
        <v>0</v>
      </c>
      <c r="O7" s="130">
        <v>157</v>
      </c>
      <c r="P7" s="130">
        <v>157</v>
      </c>
      <c r="Q7" s="130">
        <v>317</v>
      </c>
      <c r="R7" s="130">
        <v>474</v>
      </c>
      <c r="S7" s="130">
        <v>186</v>
      </c>
      <c r="T7" s="153">
        <v>660</v>
      </c>
      <c r="U7" s="51">
        <v>660</v>
      </c>
      <c r="V7" s="130">
        <f t="shared" ref="V7:V70" si="0">+U7/W7</f>
        <v>9.7058823529411757</v>
      </c>
      <c r="W7" s="40">
        <v>68</v>
      </c>
      <c r="X7" s="138">
        <v>660</v>
      </c>
      <c r="Y7" s="139">
        <v>220</v>
      </c>
      <c r="Z7" s="140">
        <v>8.8000000000000007</v>
      </c>
    </row>
    <row r="8" spans="1:26">
      <c r="A8" s="251"/>
      <c r="B8" s="34" t="s">
        <v>64</v>
      </c>
      <c r="C8" s="52">
        <v>0</v>
      </c>
      <c r="D8" s="131">
        <v>0</v>
      </c>
      <c r="E8" s="131">
        <v>0</v>
      </c>
      <c r="F8" s="131">
        <v>0</v>
      </c>
      <c r="G8" s="131">
        <v>0</v>
      </c>
      <c r="H8" s="131">
        <v>0</v>
      </c>
      <c r="I8" s="131">
        <v>0</v>
      </c>
      <c r="J8" s="131">
        <v>0</v>
      </c>
      <c r="K8" s="131">
        <v>0</v>
      </c>
      <c r="L8" s="131">
        <v>0</v>
      </c>
      <c r="M8" s="131">
        <v>0</v>
      </c>
      <c r="N8" s="131">
        <v>0</v>
      </c>
      <c r="O8" s="131">
        <v>181</v>
      </c>
      <c r="P8" s="131">
        <v>181</v>
      </c>
      <c r="Q8" s="131">
        <v>466</v>
      </c>
      <c r="R8" s="131">
        <v>647</v>
      </c>
      <c r="S8" s="131">
        <v>466</v>
      </c>
      <c r="T8" s="154">
        <v>1113</v>
      </c>
      <c r="U8" s="52">
        <v>1113</v>
      </c>
      <c r="V8" s="131">
        <f t="shared" si="0"/>
        <v>16.367647058823529</v>
      </c>
      <c r="W8" s="41">
        <v>68</v>
      </c>
      <c r="X8" s="138">
        <v>1113</v>
      </c>
      <c r="Y8" s="139">
        <v>371</v>
      </c>
      <c r="Z8" s="140">
        <v>14.84</v>
      </c>
    </row>
    <row r="9" spans="1:26">
      <c r="A9" s="252"/>
      <c r="B9" s="198" t="s">
        <v>53</v>
      </c>
      <c r="C9" s="133">
        <v>0</v>
      </c>
      <c r="D9" s="134">
        <v>0</v>
      </c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4">
        <v>0</v>
      </c>
      <c r="O9" s="134">
        <v>108</v>
      </c>
      <c r="P9" s="134">
        <v>108</v>
      </c>
      <c r="Q9" s="134">
        <v>304</v>
      </c>
      <c r="R9" s="134">
        <v>412</v>
      </c>
      <c r="S9" s="134">
        <v>329</v>
      </c>
      <c r="T9" s="163">
        <v>741</v>
      </c>
      <c r="U9" s="133">
        <v>741</v>
      </c>
      <c r="V9" s="134">
        <f t="shared" si="0"/>
        <v>10.897058823529411</v>
      </c>
      <c r="W9" s="42">
        <v>68</v>
      </c>
      <c r="X9" s="179">
        <v>741</v>
      </c>
      <c r="Y9" s="166">
        <v>247</v>
      </c>
      <c r="Z9" s="180">
        <v>9.8800000000000008</v>
      </c>
    </row>
    <row r="10" spans="1:26">
      <c r="A10" s="231" t="s">
        <v>2</v>
      </c>
      <c r="B10" s="32" t="s">
        <v>62</v>
      </c>
      <c r="C10" s="159">
        <v>0</v>
      </c>
      <c r="D10" s="147">
        <v>0</v>
      </c>
      <c r="E10" s="147">
        <v>0</v>
      </c>
      <c r="F10" s="147">
        <v>0</v>
      </c>
      <c r="G10" s="147">
        <v>0</v>
      </c>
      <c r="H10" s="147">
        <v>0</v>
      </c>
      <c r="I10" s="147">
        <v>119</v>
      </c>
      <c r="J10" s="147">
        <v>119</v>
      </c>
      <c r="K10" s="147">
        <v>344</v>
      </c>
      <c r="L10" s="147">
        <v>463</v>
      </c>
      <c r="M10" s="147">
        <v>1079</v>
      </c>
      <c r="N10" s="147">
        <v>1542</v>
      </c>
      <c r="O10" s="147">
        <v>1550</v>
      </c>
      <c r="P10" s="147">
        <v>3092</v>
      </c>
      <c r="Q10" s="147">
        <v>1982</v>
      </c>
      <c r="R10" s="147">
        <v>5074</v>
      </c>
      <c r="S10" s="147">
        <v>1841</v>
      </c>
      <c r="T10" s="152">
        <v>6915</v>
      </c>
      <c r="U10" s="159">
        <v>6915</v>
      </c>
      <c r="V10" s="147">
        <f t="shared" si="0"/>
        <v>44.044585987261144</v>
      </c>
      <c r="W10" s="160">
        <v>157</v>
      </c>
      <c r="X10" s="156">
        <v>5373</v>
      </c>
      <c r="Y10" s="148">
        <v>1791</v>
      </c>
      <c r="Z10" s="149">
        <v>71.64</v>
      </c>
    </row>
    <row r="11" spans="1:26">
      <c r="A11" s="232"/>
      <c r="B11" s="32" t="s">
        <v>63</v>
      </c>
      <c r="C11" s="51">
        <v>0</v>
      </c>
      <c r="D11" s="130">
        <v>0</v>
      </c>
      <c r="E11" s="130">
        <v>0</v>
      </c>
      <c r="F11" s="130">
        <v>0</v>
      </c>
      <c r="G11" s="130">
        <v>0</v>
      </c>
      <c r="H11" s="130">
        <v>0</v>
      </c>
      <c r="I11" s="130">
        <v>64</v>
      </c>
      <c r="J11" s="130">
        <v>64</v>
      </c>
      <c r="K11" s="130">
        <v>134</v>
      </c>
      <c r="L11" s="130">
        <v>198</v>
      </c>
      <c r="M11" s="130">
        <v>399</v>
      </c>
      <c r="N11" s="130">
        <v>597</v>
      </c>
      <c r="O11" s="130">
        <v>671</v>
      </c>
      <c r="P11" s="130">
        <v>1268</v>
      </c>
      <c r="Q11" s="130">
        <v>1064</v>
      </c>
      <c r="R11" s="130">
        <v>2332</v>
      </c>
      <c r="S11" s="130">
        <v>1327</v>
      </c>
      <c r="T11" s="153">
        <v>3659</v>
      </c>
      <c r="U11" s="51">
        <v>3659</v>
      </c>
      <c r="V11" s="130">
        <f t="shared" si="0"/>
        <v>23.305732484076433</v>
      </c>
      <c r="W11" s="40">
        <v>157</v>
      </c>
      <c r="X11" s="157">
        <v>3062</v>
      </c>
      <c r="Y11" s="139">
        <v>1020.6666666666666</v>
      </c>
      <c r="Z11" s="150">
        <v>40.826666666666668</v>
      </c>
    </row>
    <row r="12" spans="1:26">
      <c r="A12" s="232"/>
      <c r="B12" s="34" t="s">
        <v>64</v>
      </c>
      <c r="C12" s="52">
        <v>0</v>
      </c>
      <c r="D12" s="131">
        <v>0</v>
      </c>
      <c r="E12" s="131">
        <v>0</v>
      </c>
      <c r="F12" s="131">
        <v>0</v>
      </c>
      <c r="G12" s="131">
        <v>0</v>
      </c>
      <c r="H12" s="131">
        <v>0</v>
      </c>
      <c r="I12" s="131">
        <v>183</v>
      </c>
      <c r="J12" s="131">
        <v>183</v>
      </c>
      <c r="K12" s="131">
        <v>478</v>
      </c>
      <c r="L12" s="131">
        <v>661</v>
      </c>
      <c r="M12" s="131">
        <v>1478</v>
      </c>
      <c r="N12" s="131">
        <v>2139</v>
      </c>
      <c r="O12" s="131">
        <v>2221</v>
      </c>
      <c r="P12" s="131">
        <v>4360</v>
      </c>
      <c r="Q12" s="131">
        <v>3046</v>
      </c>
      <c r="R12" s="131">
        <v>7406</v>
      </c>
      <c r="S12" s="131">
        <v>3168</v>
      </c>
      <c r="T12" s="154">
        <v>10574</v>
      </c>
      <c r="U12" s="52">
        <v>10574</v>
      </c>
      <c r="V12" s="131">
        <f t="shared" si="0"/>
        <v>67.350318471337573</v>
      </c>
      <c r="W12" s="41">
        <v>157</v>
      </c>
      <c r="X12" s="157">
        <v>8435</v>
      </c>
      <c r="Y12" s="139">
        <v>2811.6666666666665</v>
      </c>
      <c r="Z12" s="150">
        <v>112.46666666666665</v>
      </c>
    </row>
    <row r="13" spans="1:26">
      <c r="A13" s="233"/>
      <c r="B13" s="32" t="s">
        <v>53</v>
      </c>
      <c r="C13" s="142">
        <v>0</v>
      </c>
      <c r="D13" s="143">
        <v>0</v>
      </c>
      <c r="E13" s="143">
        <v>0</v>
      </c>
      <c r="F13" s="143">
        <v>0</v>
      </c>
      <c r="G13" s="143">
        <v>50</v>
      </c>
      <c r="H13" s="143">
        <v>50</v>
      </c>
      <c r="I13" s="143">
        <v>384</v>
      </c>
      <c r="J13" s="143">
        <v>434</v>
      </c>
      <c r="K13" s="143">
        <v>466</v>
      </c>
      <c r="L13" s="143">
        <v>900</v>
      </c>
      <c r="M13" s="143">
        <v>709</v>
      </c>
      <c r="N13" s="143">
        <v>1609</v>
      </c>
      <c r="O13" s="143">
        <v>738</v>
      </c>
      <c r="P13" s="143">
        <v>2347</v>
      </c>
      <c r="Q13" s="143">
        <v>762</v>
      </c>
      <c r="R13" s="143">
        <v>3109</v>
      </c>
      <c r="S13" s="143">
        <v>800</v>
      </c>
      <c r="T13" s="155">
        <v>3909</v>
      </c>
      <c r="U13" s="142">
        <v>3909</v>
      </c>
      <c r="V13" s="143">
        <f t="shared" si="0"/>
        <v>24.898089171974522</v>
      </c>
      <c r="W13" s="141">
        <v>157</v>
      </c>
      <c r="X13" s="158">
        <v>2300</v>
      </c>
      <c r="Y13" s="145">
        <v>766.66666666666663</v>
      </c>
      <c r="Z13" s="151">
        <v>30.666666666666664</v>
      </c>
    </row>
    <row r="14" spans="1:26">
      <c r="A14" s="231" t="s">
        <v>3</v>
      </c>
      <c r="B14" s="32" t="s">
        <v>62</v>
      </c>
      <c r="C14" s="159">
        <v>0</v>
      </c>
      <c r="D14" s="147">
        <v>0</v>
      </c>
      <c r="E14" s="147">
        <v>270</v>
      </c>
      <c r="F14" s="147">
        <v>270</v>
      </c>
      <c r="G14" s="147">
        <v>815</v>
      </c>
      <c r="H14" s="147">
        <v>1085</v>
      </c>
      <c r="I14" s="147">
        <v>932</v>
      </c>
      <c r="J14" s="147">
        <v>2017</v>
      </c>
      <c r="K14" s="147">
        <v>1536</v>
      </c>
      <c r="L14" s="147">
        <v>3553</v>
      </c>
      <c r="M14" s="147">
        <v>3402</v>
      </c>
      <c r="N14" s="147">
        <v>6955</v>
      </c>
      <c r="O14" s="147">
        <v>9068</v>
      </c>
      <c r="P14" s="147">
        <v>16023</v>
      </c>
      <c r="Q14" s="147">
        <v>10850</v>
      </c>
      <c r="R14" s="147">
        <v>26873</v>
      </c>
      <c r="S14" s="147">
        <v>10278</v>
      </c>
      <c r="T14" s="152">
        <v>37151</v>
      </c>
      <c r="U14" s="159">
        <v>37151</v>
      </c>
      <c r="V14" s="147">
        <f t="shared" si="0"/>
        <v>183.00985221674875</v>
      </c>
      <c r="W14" s="160">
        <v>203</v>
      </c>
      <c r="X14" s="156">
        <v>30154</v>
      </c>
      <c r="Y14" s="148">
        <v>10051.333333333334</v>
      </c>
      <c r="Z14" s="149">
        <v>402.05333333333334</v>
      </c>
    </row>
    <row r="15" spans="1:26">
      <c r="A15" s="232"/>
      <c r="B15" s="32" t="s">
        <v>63</v>
      </c>
      <c r="C15" s="51">
        <v>0</v>
      </c>
      <c r="D15" s="130">
        <v>0</v>
      </c>
      <c r="E15" s="130">
        <v>105</v>
      </c>
      <c r="F15" s="130">
        <v>105</v>
      </c>
      <c r="G15" s="130">
        <v>0</v>
      </c>
      <c r="H15" s="130">
        <v>1105</v>
      </c>
      <c r="I15" s="130">
        <v>971</v>
      </c>
      <c r="J15" s="130">
        <v>2076</v>
      </c>
      <c r="K15" s="130">
        <v>1939</v>
      </c>
      <c r="L15" s="130">
        <v>4015</v>
      </c>
      <c r="M15" s="130">
        <v>3034</v>
      </c>
      <c r="N15" s="130">
        <v>7049</v>
      </c>
      <c r="O15" s="130">
        <v>4669</v>
      </c>
      <c r="P15" s="130">
        <v>11718</v>
      </c>
      <c r="Q15" s="130">
        <v>5372</v>
      </c>
      <c r="R15" s="130">
        <v>17090</v>
      </c>
      <c r="S15" s="130">
        <v>6211</v>
      </c>
      <c r="T15" s="153">
        <v>23301</v>
      </c>
      <c r="U15" s="51">
        <v>23301</v>
      </c>
      <c r="V15" s="130">
        <f t="shared" si="0"/>
        <v>114.78325123152709</v>
      </c>
      <c r="W15" s="40">
        <v>203</v>
      </c>
      <c r="X15" s="157">
        <v>16252</v>
      </c>
      <c r="Y15" s="139">
        <v>5417.333333333333</v>
      </c>
      <c r="Z15" s="150">
        <v>216.69333333333333</v>
      </c>
    </row>
    <row r="16" spans="1:26">
      <c r="A16" s="232"/>
      <c r="B16" s="34" t="s">
        <v>64</v>
      </c>
      <c r="C16" s="52">
        <v>0</v>
      </c>
      <c r="D16" s="131">
        <v>0</v>
      </c>
      <c r="E16" s="131">
        <v>375</v>
      </c>
      <c r="F16" s="131">
        <v>375</v>
      </c>
      <c r="G16" s="131">
        <v>815</v>
      </c>
      <c r="H16" s="131">
        <v>2190</v>
      </c>
      <c r="I16" s="131">
        <v>1819</v>
      </c>
      <c r="J16" s="131">
        <v>4093</v>
      </c>
      <c r="K16" s="131">
        <v>3475</v>
      </c>
      <c r="L16" s="131">
        <v>7568</v>
      </c>
      <c r="M16" s="131">
        <v>6436</v>
      </c>
      <c r="N16" s="131">
        <v>14004</v>
      </c>
      <c r="O16" s="131">
        <v>13695</v>
      </c>
      <c r="P16" s="131">
        <v>27741</v>
      </c>
      <c r="Q16" s="131">
        <v>16222</v>
      </c>
      <c r="R16" s="131">
        <v>43963</v>
      </c>
      <c r="S16" s="131">
        <v>16489</v>
      </c>
      <c r="T16" s="154">
        <v>60452</v>
      </c>
      <c r="U16" s="52">
        <v>60452</v>
      </c>
      <c r="V16" s="131">
        <f t="shared" si="0"/>
        <v>297.79310344827587</v>
      </c>
      <c r="W16" s="41">
        <v>203</v>
      </c>
      <c r="X16" s="157">
        <v>46406</v>
      </c>
      <c r="Y16" s="139">
        <v>15468.666666666666</v>
      </c>
      <c r="Z16" s="150">
        <v>618.74666666666667</v>
      </c>
    </row>
    <row r="17" spans="1:26">
      <c r="A17" s="233"/>
      <c r="B17" s="32" t="s">
        <v>53</v>
      </c>
      <c r="C17" s="142">
        <v>0</v>
      </c>
      <c r="D17" s="143">
        <v>0</v>
      </c>
      <c r="E17" s="143">
        <v>194</v>
      </c>
      <c r="F17" s="143">
        <v>194</v>
      </c>
      <c r="G17" s="143">
        <v>341</v>
      </c>
      <c r="H17" s="143">
        <v>535</v>
      </c>
      <c r="I17" s="143">
        <v>443</v>
      </c>
      <c r="J17" s="143">
        <v>978</v>
      </c>
      <c r="K17" s="143">
        <v>543</v>
      </c>
      <c r="L17" s="143">
        <v>1521</v>
      </c>
      <c r="M17" s="143">
        <v>887</v>
      </c>
      <c r="N17" s="143">
        <v>2408</v>
      </c>
      <c r="O17" s="143">
        <v>6043</v>
      </c>
      <c r="P17" s="143">
        <v>8451</v>
      </c>
      <c r="Q17" s="143">
        <v>2778</v>
      </c>
      <c r="R17" s="143">
        <v>11229</v>
      </c>
      <c r="S17" s="143">
        <v>2749</v>
      </c>
      <c r="T17" s="155">
        <v>13978</v>
      </c>
      <c r="U17" s="142">
        <v>13978</v>
      </c>
      <c r="V17" s="143">
        <f t="shared" si="0"/>
        <v>68.857142857142861</v>
      </c>
      <c r="W17" s="141">
        <v>203</v>
      </c>
      <c r="X17" s="158">
        <v>11570</v>
      </c>
      <c r="Y17" s="145">
        <v>3856.6666666666665</v>
      </c>
      <c r="Z17" s="151">
        <v>154.26666666666665</v>
      </c>
    </row>
    <row r="18" spans="1:26">
      <c r="A18" s="231" t="s">
        <v>4</v>
      </c>
      <c r="B18" s="32" t="s">
        <v>62</v>
      </c>
      <c r="C18" s="159">
        <v>0</v>
      </c>
      <c r="D18" s="147">
        <v>0</v>
      </c>
      <c r="E18" s="147">
        <v>122.3</v>
      </c>
      <c r="F18" s="147">
        <v>122.3</v>
      </c>
      <c r="G18" s="147">
        <v>545.70000000000005</v>
      </c>
      <c r="H18" s="147">
        <v>752</v>
      </c>
      <c r="I18" s="147">
        <v>922</v>
      </c>
      <c r="J18" s="147">
        <v>1674</v>
      </c>
      <c r="K18" s="147">
        <v>676</v>
      </c>
      <c r="L18" s="147">
        <v>2350</v>
      </c>
      <c r="M18" s="147">
        <v>3272</v>
      </c>
      <c r="N18" s="147">
        <v>5626</v>
      </c>
      <c r="O18" s="147">
        <v>8916</v>
      </c>
      <c r="P18" s="147">
        <v>14542</v>
      </c>
      <c r="Q18" s="147">
        <v>8862</v>
      </c>
      <c r="R18" s="147">
        <v>23404</v>
      </c>
      <c r="S18" s="147">
        <v>7483</v>
      </c>
      <c r="T18" s="152">
        <v>30887</v>
      </c>
      <c r="U18" s="159">
        <v>30887</v>
      </c>
      <c r="V18" s="147">
        <f t="shared" si="0"/>
        <v>152.15270935960592</v>
      </c>
      <c r="W18" s="160">
        <v>203</v>
      </c>
      <c r="X18" s="156">
        <v>25261</v>
      </c>
      <c r="Y18" s="148">
        <v>8420.3333333333339</v>
      </c>
      <c r="Z18" s="149">
        <v>336.81333333333333</v>
      </c>
    </row>
    <row r="19" spans="1:26">
      <c r="A19" s="232"/>
      <c r="B19" s="32" t="s">
        <v>63</v>
      </c>
      <c r="C19" s="51">
        <v>0</v>
      </c>
      <c r="D19" s="130">
        <v>0</v>
      </c>
      <c r="E19" s="130">
        <v>108</v>
      </c>
      <c r="F19" s="130">
        <v>108</v>
      </c>
      <c r="G19" s="130">
        <v>1351</v>
      </c>
      <c r="H19" s="130">
        <v>1459</v>
      </c>
      <c r="I19" s="130">
        <v>1728</v>
      </c>
      <c r="J19" s="130">
        <v>3187</v>
      </c>
      <c r="K19" s="130">
        <v>1555</v>
      </c>
      <c r="L19" s="130">
        <v>4742</v>
      </c>
      <c r="M19" s="130">
        <v>2800</v>
      </c>
      <c r="N19" s="130">
        <v>7542</v>
      </c>
      <c r="O19" s="130">
        <v>8661</v>
      </c>
      <c r="P19" s="130">
        <v>16203</v>
      </c>
      <c r="Q19" s="130">
        <v>5793</v>
      </c>
      <c r="R19" s="130">
        <v>21996</v>
      </c>
      <c r="S19" s="130">
        <v>4112</v>
      </c>
      <c r="T19" s="153">
        <v>26108</v>
      </c>
      <c r="U19" s="51">
        <v>26108</v>
      </c>
      <c r="V19" s="130">
        <f t="shared" si="0"/>
        <v>128.61083743842366</v>
      </c>
      <c r="W19" s="40">
        <v>203</v>
      </c>
      <c r="X19" s="157">
        <v>18566</v>
      </c>
      <c r="Y19" s="139">
        <v>6188.666666666667</v>
      </c>
      <c r="Z19" s="150">
        <v>247.54666666666668</v>
      </c>
    </row>
    <row r="20" spans="1:26">
      <c r="A20" s="232"/>
      <c r="B20" s="34" t="s">
        <v>64</v>
      </c>
      <c r="C20" s="52">
        <v>0</v>
      </c>
      <c r="D20" s="131">
        <v>0</v>
      </c>
      <c r="E20" s="131">
        <v>230.3</v>
      </c>
      <c r="F20" s="131">
        <v>230.3</v>
      </c>
      <c r="G20" s="131">
        <v>1896.7</v>
      </c>
      <c r="H20" s="131">
        <v>2211</v>
      </c>
      <c r="I20" s="131">
        <v>2650</v>
      </c>
      <c r="J20" s="131">
        <v>4861</v>
      </c>
      <c r="K20" s="131">
        <v>2231</v>
      </c>
      <c r="L20" s="131">
        <v>7092</v>
      </c>
      <c r="M20" s="131">
        <f t="shared" ref="M20:T20" si="1">SUM(M18:M19)</f>
        <v>6072</v>
      </c>
      <c r="N20" s="131">
        <f t="shared" si="1"/>
        <v>13168</v>
      </c>
      <c r="O20" s="131">
        <f t="shared" si="1"/>
        <v>17577</v>
      </c>
      <c r="P20" s="131">
        <f t="shared" si="1"/>
        <v>30745</v>
      </c>
      <c r="Q20" s="131">
        <f t="shared" si="1"/>
        <v>14655</v>
      </c>
      <c r="R20" s="131">
        <f t="shared" si="1"/>
        <v>45400</v>
      </c>
      <c r="S20" s="131">
        <f t="shared" si="1"/>
        <v>11595</v>
      </c>
      <c r="T20" s="154">
        <f t="shared" si="1"/>
        <v>56995</v>
      </c>
      <c r="U20" s="52">
        <v>56995</v>
      </c>
      <c r="V20" s="131">
        <f t="shared" si="0"/>
        <v>280.76354679802955</v>
      </c>
      <c r="W20" s="41">
        <v>203</v>
      </c>
      <c r="X20" s="157">
        <v>43827</v>
      </c>
      <c r="Y20" s="139">
        <v>14609</v>
      </c>
      <c r="Z20" s="150">
        <v>584.36</v>
      </c>
    </row>
    <row r="21" spans="1:26">
      <c r="A21" s="233"/>
      <c r="B21" s="32" t="s">
        <v>53</v>
      </c>
      <c r="C21" s="142">
        <v>0</v>
      </c>
      <c r="D21" s="143">
        <v>0</v>
      </c>
      <c r="E21" s="143">
        <v>0</v>
      </c>
      <c r="F21" s="143">
        <v>0</v>
      </c>
      <c r="G21" s="143">
        <v>0</v>
      </c>
      <c r="H21" s="143">
        <v>0</v>
      </c>
      <c r="I21" s="143">
        <v>0</v>
      </c>
      <c r="J21" s="143">
        <v>0</v>
      </c>
      <c r="K21" s="143">
        <v>0</v>
      </c>
      <c r="L21" s="143">
        <v>0</v>
      </c>
      <c r="M21" s="143">
        <v>1803</v>
      </c>
      <c r="N21" s="143">
        <v>1803</v>
      </c>
      <c r="O21" s="143">
        <v>2812</v>
      </c>
      <c r="P21" s="143">
        <v>4615</v>
      </c>
      <c r="Q21" s="143">
        <v>2796</v>
      </c>
      <c r="R21" s="143">
        <v>7411</v>
      </c>
      <c r="S21" s="143">
        <v>2714</v>
      </c>
      <c r="T21" s="155">
        <v>10125</v>
      </c>
      <c r="U21" s="142">
        <v>10125</v>
      </c>
      <c r="V21" s="143">
        <f t="shared" si="0"/>
        <v>49.876847290640391</v>
      </c>
      <c r="W21" s="141">
        <v>203</v>
      </c>
      <c r="X21" s="158">
        <v>8322</v>
      </c>
      <c r="Y21" s="145">
        <v>2774</v>
      </c>
      <c r="Z21" s="151">
        <v>110.96</v>
      </c>
    </row>
    <row r="22" spans="1:26">
      <c r="A22" s="231" t="s">
        <v>5</v>
      </c>
      <c r="B22" s="32" t="s">
        <v>62</v>
      </c>
      <c r="C22" s="159">
        <v>0</v>
      </c>
      <c r="D22" s="147">
        <v>0</v>
      </c>
      <c r="E22" s="147">
        <v>0</v>
      </c>
      <c r="F22" s="147">
        <v>0</v>
      </c>
      <c r="G22" s="147">
        <v>0</v>
      </c>
      <c r="H22" s="147">
        <v>0</v>
      </c>
      <c r="I22" s="147">
        <v>0</v>
      </c>
      <c r="J22" s="147">
        <v>0</v>
      </c>
      <c r="K22" s="147">
        <v>0</v>
      </c>
      <c r="L22" s="147">
        <v>0</v>
      </c>
      <c r="M22" s="147">
        <v>0</v>
      </c>
      <c r="N22" s="147">
        <v>0</v>
      </c>
      <c r="O22" s="147">
        <v>0</v>
      </c>
      <c r="P22" s="147">
        <v>0</v>
      </c>
      <c r="Q22" s="147">
        <v>0</v>
      </c>
      <c r="R22" s="147">
        <v>0</v>
      </c>
      <c r="S22" s="147">
        <v>7326.9000000000005</v>
      </c>
      <c r="T22" s="152">
        <v>7326.9000000000005</v>
      </c>
      <c r="U22" s="159">
        <v>7326.9000000000005</v>
      </c>
      <c r="V22" s="147">
        <f t="shared" si="0"/>
        <v>47.270322580645164</v>
      </c>
      <c r="W22" s="160">
        <v>155</v>
      </c>
      <c r="X22" s="156">
        <v>7326.9000000000005</v>
      </c>
      <c r="Y22" s="148">
        <v>2442.3000000000002</v>
      </c>
      <c r="Z22" s="149">
        <v>97.692000000000007</v>
      </c>
    </row>
    <row r="23" spans="1:26">
      <c r="A23" s="232"/>
      <c r="B23" s="32" t="s">
        <v>63</v>
      </c>
      <c r="C23" s="51">
        <v>0</v>
      </c>
      <c r="D23" s="130">
        <v>0</v>
      </c>
      <c r="E23" s="130">
        <v>0</v>
      </c>
      <c r="F23" s="130">
        <v>0</v>
      </c>
      <c r="G23" s="130">
        <v>0</v>
      </c>
      <c r="H23" s="130">
        <v>0</v>
      </c>
      <c r="I23" s="130">
        <v>0</v>
      </c>
      <c r="J23" s="130">
        <v>0</v>
      </c>
      <c r="K23" s="130">
        <v>0</v>
      </c>
      <c r="L23" s="130">
        <v>0</v>
      </c>
      <c r="M23" s="130">
        <v>0</v>
      </c>
      <c r="N23" s="130">
        <v>0</v>
      </c>
      <c r="O23" s="130">
        <v>0</v>
      </c>
      <c r="P23" s="130">
        <v>0</v>
      </c>
      <c r="Q23" s="130">
        <v>0</v>
      </c>
      <c r="R23" s="130">
        <v>0</v>
      </c>
      <c r="S23" s="130">
        <v>3086</v>
      </c>
      <c r="T23" s="153">
        <v>3086</v>
      </c>
      <c r="U23" s="51">
        <v>3086</v>
      </c>
      <c r="V23" s="130">
        <f t="shared" si="0"/>
        <v>19.909677419354839</v>
      </c>
      <c r="W23" s="40">
        <v>155</v>
      </c>
      <c r="X23" s="157">
        <v>3086</v>
      </c>
      <c r="Y23" s="139">
        <v>1028.6666666666667</v>
      </c>
      <c r="Z23" s="150">
        <v>41.146666666666668</v>
      </c>
    </row>
    <row r="24" spans="1:26">
      <c r="A24" s="232"/>
      <c r="B24" s="34" t="s">
        <v>64</v>
      </c>
      <c r="C24" s="52">
        <v>0</v>
      </c>
      <c r="D24" s="131">
        <v>0</v>
      </c>
      <c r="E24" s="131">
        <v>0</v>
      </c>
      <c r="F24" s="131">
        <v>0</v>
      </c>
      <c r="G24" s="131">
        <v>0</v>
      </c>
      <c r="H24" s="131">
        <v>0</v>
      </c>
      <c r="I24" s="131">
        <v>0</v>
      </c>
      <c r="J24" s="131">
        <v>0</v>
      </c>
      <c r="K24" s="131">
        <v>0</v>
      </c>
      <c r="L24" s="131">
        <v>0</v>
      </c>
      <c r="M24" s="131">
        <v>0</v>
      </c>
      <c r="N24" s="131">
        <v>0</v>
      </c>
      <c r="O24" s="131">
        <v>0</v>
      </c>
      <c r="P24" s="131">
        <v>0</v>
      </c>
      <c r="Q24" s="131">
        <v>0</v>
      </c>
      <c r="R24" s="131">
        <v>0</v>
      </c>
      <c r="S24" s="131">
        <v>10412.900000000001</v>
      </c>
      <c r="T24" s="154">
        <v>10412.900000000001</v>
      </c>
      <c r="U24" s="52">
        <v>10412.900000000001</v>
      </c>
      <c r="V24" s="131">
        <f t="shared" si="0"/>
        <v>67.180000000000007</v>
      </c>
      <c r="W24" s="41">
        <v>155</v>
      </c>
      <c r="X24" s="157">
        <v>10412.900000000001</v>
      </c>
      <c r="Y24" s="139">
        <v>3470.9666666666672</v>
      </c>
      <c r="Z24" s="150">
        <v>138.83866666666668</v>
      </c>
    </row>
    <row r="25" spans="1:26">
      <c r="A25" s="233"/>
      <c r="B25" s="32" t="s">
        <v>53</v>
      </c>
      <c r="C25" s="142">
        <v>0</v>
      </c>
      <c r="D25" s="143">
        <v>0</v>
      </c>
      <c r="E25" s="143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3">
        <v>0</v>
      </c>
      <c r="S25" s="143">
        <v>1994</v>
      </c>
      <c r="T25" s="155">
        <v>1994</v>
      </c>
      <c r="U25" s="142">
        <v>1994</v>
      </c>
      <c r="V25" s="143">
        <f t="shared" si="0"/>
        <v>12.864516129032259</v>
      </c>
      <c r="W25" s="141">
        <v>155</v>
      </c>
      <c r="X25" s="158">
        <v>1994</v>
      </c>
      <c r="Y25" s="145">
        <v>664.66666666666663</v>
      </c>
      <c r="Z25" s="151">
        <v>26.586666666666666</v>
      </c>
    </row>
    <row r="26" spans="1:26">
      <c r="A26" s="231" t="s">
        <v>6</v>
      </c>
      <c r="B26" s="32" t="s">
        <v>62</v>
      </c>
      <c r="C26" s="159">
        <v>0</v>
      </c>
      <c r="D26" s="147">
        <v>0</v>
      </c>
      <c r="E26" s="147">
        <v>0</v>
      </c>
      <c r="F26" s="147">
        <v>0</v>
      </c>
      <c r="G26" s="147">
        <v>0</v>
      </c>
      <c r="H26" s="147">
        <v>0</v>
      </c>
      <c r="I26" s="147">
        <v>1426</v>
      </c>
      <c r="J26" s="147">
        <v>1426</v>
      </c>
      <c r="K26" s="147">
        <v>1283</v>
      </c>
      <c r="L26" s="147">
        <v>2709</v>
      </c>
      <c r="M26" s="147">
        <v>4543</v>
      </c>
      <c r="N26" s="147">
        <v>7252</v>
      </c>
      <c r="O26" s="147">
        <v>7490</v>
      </c>
      <c r="P26" s="147">
        <v>14742</v>
      </c>
      <c r="Q26" s="147">
        <v>7335</v>
      </c>
      <c r="R26" s="147">
        <v>22077</v>
      </c>
      <c r="S26" s="147">
        <v>6650</v>
      </c>
      <c r="T26" s="152">
        <v>28727</v>
      </c>
      <c r="U26" s="159">
        <v>28727</v>
      </c>
      <c r="V26" s="147">
        <f t="shared" si="0"/>
        <v>141.51231527093597</v>
      </c>
      <c r="W26" s="160">
        <v>203</v>
      </c>
      <c r="X26" s="156">
        <v>21475</v>
      </c>
      <c r="Y26" s="148">
        <v>7158.333333333333</v>
      </c>
      <c r="Z26" s="149">
        <v>286.33333333333331</v>
      </c>
    </row>
    <row r="27" spans="1:26">
      <c r="A27" s="232"/>
      <c r="B27" s="32" t="s">
        <v>63</v>
      </c>
      <c r="C27" s="51">
        <v>0</v>
      </c>
      <c r="D27" s="130">
        <v>0</v>
      </c>
      <c r="E27" s="130">
        <v>0</v>
      </c>
      <c r="F27" s="130">
        <v>0</v>
      </c>
      <c r="G27" s="130">
        <v>0</v>
      </c>
      <c r="H27" s="130">
        <v>0</v>
      </c>
      <c r="I27" s="130">
        <v>1373</v>
      </c>
      <c r="J27" s="130">
        <v>1373</v>
      </c>
      <c r="K27" s="130">
        <v>1258</v>
      </c>
      <c r="L27" s="130">
        <v>2631</v>
      </c>
      <c r="M27" s="130">
        <v>2469</v>
      </c>
      <c r="N27" s="130">
        <v>5100</v>
      </c>
      <c r="O27" s="130">
        <v>3840</v>
      </c>
      <c r="P27" s="130">
        <v>8940</v>
      </c>
      <c r="Q27" s="130">
        <v>4667</v>
      </c>
      <c r="R27" s="130">
        <v>13607</v>
      </c>
      <c r="S27" s="130">
        <v>5752</v>
      </c>
      <c r="T27" s="153">
        <v>19359</v>
      </c>
      <c r="U27" s="51">
        <v>19359</v>
      </c>
      <c r="V27" s="130">
        <f t="shared" si="0"/>
        <v>95.364532019704427</v>
      </c>
      <c r="W27" s="40">
        <v>203</v>
      </c>
      <c r="X27" s="157">
        <v>14259</v>
      </c>
      <c r="Y27" s="139">
        <v>4753</v>
      </c>
      <c r="Z27" s="150">
        <v>190.12</v>
      </c>
    </row>
    <row r="28" spans="1:26">
      <c r="A28" s="232"/>
      <c r="B28" s="34" t="s">
        <v>64</v>
      </c>
      <c r="C28" s="52">
        <v>0</v>
      </c>
      <c r="D28" s="131">
        <v>0</v>
      </c>
      <c r="E28" s="131">
        <v>0</v>
      </c>
      <c r="F28" s="131">
        <v>0</v>
      </c>
      <c r="G28" s="131">
        <v>0</v>
      </c>
      <c r="H28" s="131">
        <v>0</v>
      </c>
      <c r="I28" s="131">
        <v>2799</v>
      </c>
      <c r="J28" s="131">
        <v>2799</v>
      </c>
      <c r="K28" s="131">
        <v>2541</v>
      </c>
      <c r="L28" s="131">
        <v>5340</v>
      </c>
      <c r="M28" s="131">
        <v>7012</v>
      </c>
      <c r="N28" s="131">
        <v>12352</v>
      </c>
      <c r="O28" s="131">
        <v>11330</v>
      </c>
      <c r="P28" s="131">
        <v>23682</v>
      </c>
      <c r="Q28" s="131">
        <v>12002</v>
      </c>
      <c r="R28" s="131">
        <v>35684</v>
      </c>
      <c r="S28" s="131">
        <v>12402</v>
      </c>
      <c r="T28" s="154">
        <v>48086</v>
      </c>
      <c r="U28" s="52">
        <v>48086</v>
      </c>
      <c r="V28" s="131">
        <f t="shared" si="0"/>
        <v>236.8768472906404</v>
      </c>
      <c r="W28" s="41">
        <v>203</v>
      </c>
      <c r="X28" s="157">
        <v>35734</v>
      </c>
      <c r="Y28" s="139">
        <v>11911.333333333334</v>
      </c>
      <c r="Z28" s="150">
        <v>476.45333333333338</v>
      </c>
    </row>
    <row r="29" spans="1:26">
      <c r="A29" s="233"/>
      <c r="B29" s="32" t="s">
        <v>53</v>
      </c>
      <c r="C29" s="142">
        <v>0</v>
      </c>
      <c r="D29" s="143">
        <v>0</v>
      </c>
      <c r="E29" s="143">
        <v>0</v>
      </c>
      <c r="F29" s="143">
        <v>0</v>
      </c>
      <c r="G29" s="143">
        <v>0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143">
        <v>0</v>
      </c>
      <c r="P29" s="143">
        <v>0</v>
      </c>
      <c r="Q29" s="143">
        <v>0</v>
      </c>
      <c r="R29" s="143">
        <v>0</v>
      </c>
      <c r="S29" s="143">
        <v>0</v>
      </c>
      <c r="T29" s="155">
        <v>0</v>
      </c>
      <c r="U29" s="142">
        <v>0</v>
      </c>
      <c r="V29" s="143">
        <f t="shared" si="0"/>
        <v>0</v>
      </c>
      <c r="W29" s="141">
        <v>203</v>
      </c>
      <c r="X29" s="158">
        <v>0</v>
      </c>
      <c r="Y29" s="145">
        <v>0</v>
      </c>
      <c r="Z29" s="151">
        <v>0</v>
      </c>
    </row>
    <row r="30" spans="1:26">
      <c r="A30" s="231" t="s">
        <v>7</v>
      </c>
      <c r="B30" s="32" t="s">
        <v>62</v>
      </c>
      <c r="C30" s="159">
        <v>0</v>
      </c>
      <c r="D30" s="147">
        <v>0</v>
      </c>
      <c r="E30" s="147">
        <v>0</v>
      </c>
      <c r="F30" s="147">
        <v>0</v>
      </c>
      <c r="G30" s="147">
        <v>0</v>
      </c>
      <c r="H30" s="147">
        <v>0</v>
      </c>
      <c r="I30" s="147">
        <v>77</v>
      </c>
      <c r="J30" s="147">
        <v>77</v>
      </c>
      <c r="K30" s="147">
        <v>640</v>
      </c>
      <c r="L30" s="147">
        <v>717</v>
      </c>
      <c r="M30" s="147">
        <v>1224</v>
      </c>
      <c r="N30" s="147">
        <v>1941</v>
      </c>
      <c r="O30" s="147">
        <v>1957</v>
      </c>
      <c r="P30" s="147">
        <v>3898</v>
      </c>
      <c r="Q30" s="147">
        <v>1876</v>
      </c>
      <c r="R30" s="147">
        <v>5774</v>
      </c>
      <c r="S30" s="147">
        <v>2099</v>
      </c>
      <c r="T30" s="152">
        <v>7873</v>
      </c>
      <c r="U30" s="159">
        <v>7873</v>
      </c>
      <c r="V30" s="147">
        <f t="shared" si="0"/>
        <v>43.497237569060772</v>
      </c>
      <c r="W30" s="160">
        <v>181</v>
      </c>
      <c r="X30" s="156">
        <v>5932</v>
      </c>
      <c r="Y30" s="148">
        <v>1977.3333333333333</v>
      </c>
      <c r="Z30" s="149">
        <v>79.093333333333334</v>
      </c>
    </row>
    <row r="31" spans="1:26">
      <c r="A31" s="232"/>
      <c r="B31" s="32" t="s">
        <v>63</v>
      </c>
      <c r="C31" s="51">
        <v>0</v>
      </c>
      <c r="D31" s="130">
        <v>0</v>
      </c>
      <c r="E31" s="130">
        <v>0</v>
      </c>
      <c r="F31" s="130">
        <v>0</v>
      </c>
      <c r="G31" s="130">
        <v>0</v>
      </c>
      <c r="H31" s="130">
        <v>0</v>
      </c>
      <c r="I31" s="130">
        <v>84</v>
      </c>
      <c r="J31" s="130">
        <v>84</v>
      </c>
      <c r="K31" s="130">
        <v>89</v>
      </c>
      <c r="L31" s="130">
        <v>173</v>
      </c>
      <c r="M31" s="130">
        <v>284</v>
      </c>
      <c r="N31" s="130">
        <v>457</v>
      </c>
      <c r="O31" s="130">
        <v>556</v>
      </c>
      <c r="P31" s="130">
        <v>1013</v>
      </c>
      <c r="Q31" s="130">
        <v>596</v>
      </c>
      <c r="R31" s="130">
        <v>1609</v>
      </c>
      <c r="S31" s="130">
        <v>621</v>
      </c>
      <c r="T31" s="153">
        <v>2230</v>
      </c>
      <c r="U31" s="51">
        <v>2230</v>
      </c>
      <c r="V31" s="130">
        <f t="shared" si="0"/>
        <v>12.320441988950277</v>
      </c>
      <c r="W31" s="40">
        <v>181</v>
      </c>
      <c r="X31" s="157">
        <v>1773</v>
      </c>
      <c r="Y31" s="139">
        <v>591</v>
      </c>
      <c r="Z31" s="150">
        <v>23.64</v>
      </c>
    </row>
    <row r="32" spans="1:26">
      <c r="A32" s="232"/>
      <c r="B32" s="34" t="s">
        <v>64</v>
      </c>
      <c r="C32" s="52">
        <v>0</v>
      </c>
      <c r="D32" s="131">
        <v>0</v>
      </c>
      <c r="E32" s="131">
        <v>0</v>
      </c>
      <c r="F32" s="131">
        <v>0</v>
      </c>
      <c r="G32" s="131">
        <v>0</v>
      </c>
      <c r="H32" s="131">
        <v>0</v>
      </c>
      <c r="I32" s="131">
        <v>161</v>
      </c>
      <c r="J32" s="131">
        <v>161</v>
      </c>
      <c r="K32" s="131">
        <v>729</v>
      </c>
      <c r="L32" s="131">
        <v>890</v>
      </c>
      <c r="M32" s="131">
        <v>1508</v>
      </c>
      <c r="N32" s="131">
        <v>2398</v>
      </c>
      <c r="O32" s="131">
        <v>2513</v>
      </c>
      <c r="P32" s="131">
        <v>4911</v>
      </c>
      <c r="Q32" s="131">
        <v>2472</v>
      </c>
      <c r="R32" s="131">
        <v>7383</v>
      </c>
      <c r="S32" s="131">
        <v>2720</v>
      </c>
      <c r="T32" s="154">
        <v>10103</v>
      </c>
      <c r="U32" s="52">
        <v>10103</v>
      </c>
      <c r="V32" s="131">
        <f t="shared" si="0"/>
        <v>55.817679558011051</v>
      </c>
      <c r="W32" s="41">
        <v>181</v>
      </c>
      <c r="X32" s="157">
        <v>7705</v>
      </c>
      <c r="Y32" s="139">
        <v>2568.3333333333335</v>
      </c>
      <c r="Z32" s="150">
        <v>102.73333333333333</v>
      </c>
    </row>
    <row r="33" spans="1:26">
      <c r="A33" s="233"/>
      <c r="B33" s="32" t="s">
        <v>53</v>
      </c>
      <c r="C33" s="142">
        <v>0</v>
      </c>
      <c r="D33" s="143">
        <v>0</v>
      </c>
      <c r="E33" s="143">
        <v>0</v>
      </c>
      <c r="F33" s="143">
        <v>0</v>
      </c>
      <c r="G33" s="143">
        <v>0</v>
      </c>
      <c r="H33" s="143">
        <v>0</v>
      </c>
      <c r="I33" s="143">
        <v>339</v>
      </c>
      <c r="J33" s="143">
        <v>339</v>
      </c>
      <c r="K33" s="143">
        <v>456</v>
      </c>
      <c r="L33" s="143">
        <v>795</v>
      </c>
      <c r="M33" s="143">
        <v>606</v>
      </c>
      <c r="N33" s="143">
        <v>1401</v>
      </c>
      <c r="O33" s="143">
        <v>586</v>
      </c>
      <c r="P33" s="143">
        <v>1987</v>
      </c>
      <c r="Q33" s="143">
        <v>590</v>
      </c>
      <c r="R33" s="143">
        <v>2577</v>
      </c>
      <c r="S33" s="143">
        <v>724</v>
      </c>
      <c r="T33" s="155">
        <v>3301</v>
      </c>
      <c r="U33" s="142">
        <v>3301</v>
      </c>
      <c r="V33" s="143">
        <f t="shared" si="0"/>
        <v>18.237569060773481</v>
      </c>
      <c r="W33" s="141">
        <v>181</v>
      </c>
      <c r="X33" s="158">
        <v>1900</v>
      </c>
      <c r="Y33" s="145">
        <v>633.33333333333337</v>
      </c>
      <c r="Z33" s="151">
        <v>25.333333333333336</v>
      </c>
    </row>
    <row r="34" spans="1:26">
      <c r="A34" s="231" t="s">
        <v>8</v>
      </c>
      <c r="B34" s="32" t="s">
        <v>62</v>
      </c>
      <c r="C34" s="159">
        <v>0</v>
      </c>
      <c r="D34" s="147">
        <v>0</v>
      </c>
      <c r="E34" s="147">
        <v>0</v>
      </c>
      <c r="F34" s="147">
        <v>0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147">
        <v>0</v>
      </c>
      <c r="P34" s="147">
        <v>0</v>
      </c>
      <c r="Q34" s="147">
        <v>20</v>
      </c>
      <c r="R34" s="147">
        <v>20</v>
      </c>
      <c r="S34" s="147">
        <v>125.8</v>
      </c>
      <c r="T34" s="152">
        <v>145.80000000000001</v>
      </c>
      <c r="U34" s="159">
        <v>145.80000000000001</v>
      </c>
      <c r="V34" s="147">
        <f t="shared" si="0"/>
        <v>1.4580000000000002</v>
      </c>
      <c r="W34" s="160">
        <v>100</v>
      </c>
      <c r="X34" s="156">
        <v>145.80000000000001</v>
      </c>
      <c r="Y34" s="148">
        <v>48.6</v>
      </c>
      <c r="Z34" s="149">
        <v>1.944</v>
      </c>
    </row>
    <row r="35" spans="1:26">
      <c r="A35" s="232"/>
      <c r="B35" s="32" t="s">
        <v>63</v>
      </c>
      <c r="C35" s="51">
        <v>0</v>
      </c>
      <c r="D35" s="130">
        <v>0</v>
      </c>
      <c r="E35" s="130">
        <v>0</v>
      </c>
      <c r="F35" s="130">
        <v>0</v>
      </c>
      <c r="G35" s="130">
        <v>0</v>
      </c>
      <c r="H35" s="130">
        <v>0</v>
      </c>
      <c r="I35" s="130">
        <v>0</v>
      </c>
      <c r="J35" s="130">
        <v>0</v>
      </c>
      <c r="K35" s="130">
        <v>0</v>
      </c>
      <c r="L35" s="130">
        <v>0</v>
      </c>
      <c r="M35" s="130">
        <v>0</v>
      </c>
      <c r="N35" s="130">
        <v>0</v>
      </c>
      <c r="O35" s="130">
        <v>52</v>
      </c>
      <c r="P35" s="130">
        <v>52</v>
      </c>
      <c r="Q35" s="130">
        <v>109</v>
      </c>
      <c r="R35" s="130">
        <v>161</v>
      </c>
      <c r="S35" s="130">
        <v>222</v>
      </c>
      <c r="T35" s="153">
        <v>383</v>
      </c>
      <c r="U35" s="51">
        <v>383</v>
      </c>
      <c r="V35" s="130">
        <f t="shared" si="0"/>
        <v>3.83</v>
      </c>
      <c r="W35" s="40">
        <v>100</v>
      </c>
      <c r="X35" s="157">
        <v>383</v>
      </c>
      <c r="Y35" s="139">
        <v>127.66666666666667</v>
      </c>
      <c r="Z35" s="150">
        <v>5.1066666666666665</v>
      </c>
    </row>
    <row r="36" spans="1:26">
      <c r="A36" s="232"/>
      <c r="B36" s="34" t="s">
        <v>64</v>
      </c>
      <c r="C36" s="52">
        <v>0</v>
      </c>
      <c r="D36" s="131">
        <v>0</v>
      </c>
      <c r="E36" s="131">
        <v>0</v>
      </c>
      <c r="F36" s="131">
        <v>0</v>
      </c>
      <c r="G36" s="131">
        <v>0</v>
      </c>
      <c r="H36" s="131">
        <v>0</v>
      </c>
      <c r="I36" s="131">
        <v>0</v>
      </c>
      <c r="J36" s="131">
        <v>0</v>
      </c>
      <c r="K36" s="131">
        <v>0</v>
      </c>
      <c r="L36" s="131">
        <v>0</v>
      </c>
      <c r="M36" s="131">
        <v>0</v>
      </c>
      <c r="N36" s="131">
        <v>0</v>
      </c>
      <c r="O36" s="131">
        <v>52</v>
      </c>
      <c r="P36" s="131">
        <v>52</v>
      </c>
      <c r="Q36" s="131">
        <v>129</v>
      </c>
      <c r="R36" s="131">
        <v>181</v>
      </c>
      <c r="S36" s="131">
        <v>347.8</v>
      </c>
      <c r="T36" s="154">
        <v>528.79999999999995</v>
      </c>
      <c r="U36" s="52">
        <v>528.79999999999995</v>
      </c>
      <c r="V36" s="131">
        <f t="shared" si="0"/>
        <v>5.2879999999999994</v>
      </c>
      <c r="W36" s="41">
        <v>100</v>
      </c>
      <c r="X36" s="157">
        <v>528.79999999999995</v>
      </c>
      <c r="Y36" s="139">
        <v>176.26666666666665</v>
      </c>
      <c r="Z36" s="150">
        <v>7.0506666666666664</v>
      </c>
    </row>
    <row r="37" spans="1:26">
      <c r="A37" s="233"/>
      <c r="B37" s="32" t="s">
        <v>53</v>
      </c>
      <c r="C37" s="142">
        <v>0</v>
      </c>
      <c r="D37" s="143">
        <v>0</v>
      </c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>
        <v>0</v>
      </c>
      <c r="M37" s="143">
        <v>9</v>
      </c>
      <c r="N37" s="143">
        <v>9</v>
      </c>
      <c r="O37" s="143">
        <v>158</v>
      </c>
      <c r="P37" s="143">
        <v>167</v>
      </c>
      <c r="Q37" s="143">
        <v>73</v>
      </c>
      <c r="R37" s="143">
        <v>240</v>
      </c>
      <c r="S37" s="143">
        <v>384</v>
      </c>
      <c r="T37" s="155">
        <v>624</v>
      </c>
      <c r="U37" s="142">
        <v>624</v>
      </c>
      <c r="V37" s="143">
        <f t="shared" si="0"/>
        <v>6.24</v>
      </c>
      <c r="W37" s="141">
        <v>100</v>
      </c>
      <c r="X37" s="158">
        <v>615</v>
      </c>
      <c r="Y37" s="145">
        <v>205</v>
      </c>
      <c r="Z37" s="151">
        <v>8.1999999999999993</v>
      </c>
    </row>
    <row r="38" spans="1:26">
      <c r="A38" s="231" t="s">
        <v>9</v>
      </c>
      <c r="B38" s="32" t="s">
        <v>62</v>
      </c>
      <c r="C38" s="159">
        <v>0</v>
      </c>
      <c r="D38" s="147">
        <v>0</v>
      </c>
      <c r="E38" s="147">
        <v>0</v>
      </c>
      <c r="F38" s="147">
        <v>0</v>
      </c>
      <c r="G38" s="147">
        <v>39</v>
      </c>
      <c r="H38" s="147">
        <v>39</v>
      </c>
      <c r="I38" s="147">
        <v>60</v>
      </c>
      <c r="J38" s="147">
        <v>99</v>
      </c>
      <c r="K38" s="147">
        <v>38</v>
      </c>
      <c r="L38" s="147">
        <v>137</v>
      </c>
      <c r="M38" s="147">
        <v>61</v>
      </c>
      <c r="N38" s="147">
        <v>198</v>
      </c>
      <c r="O38" s="147">
        <v>297</v>
      </c>
      <c r="P38" s="147">
        <v>495</v>
      </c>
      <c r="Q38" s="147">
        <v>804</v>
      </c>
      <c r="R38" s="147">
        <v>1299</v>
      </c>
      <c r="S38" s="147">
        <v>1287</v>
      </c>
      <c r="T38" s="152">
        <v>2586</v>
      </c>
      <c r="U38" s="159">
        <v>2586</v>
      </c>
      <c r="V38" s="147">
        <f t="shared" si="0"/>
        <v>14.208791208791208</v>
      </c>
      <c r="W38" s="160">
        <v>182</v>
      </c>
      <c r="X38" s="156">
        <v>2388</v>
      </c>
      <c r="Y38" s="148">
        <v>796</v>
      </c>
      <c r="Z38" s="149">
        <v>31.84</v>
      </c>
    </row>
    <row r="39" spans="1:26">
      <c r="A39" s="232"/>
      <c r="B39" s="32" t="s">
        <v>63</v>
      </c>
      <c r="C39" s="51">
        <v>0</v>
      </c>
      <c r="D39" s="130">
        <v>0</v>
      </c>
      <c r="E39" s="130">
        <v>0</v>
      </c>
      <c r="F39" s="130">
        <v>0</v>
      </c>
      <c r="G39" s="130">
        <v>80</v>
      </c>
      <c r="H39" s="130">
        <v>80</v>
      </c>
      <c r="I39" s="130">
        <v>315</v>
      </c>
      <c r="J39" s="130">
        <v>395</v>
      </c>
      <c r="K39" s="130">
        <v>160</v>
      </c>
      <c r="L39" s="130">
        <v>555</v>
      </c>
      <c r="M39" s="130">
        <v>159</v>
      </c>
      <c r="N39" s="130">
        <v>714</v>
      </c>
      <c r="O39" s="130">
        <v>174</v>
      </c>
      <c r="P39" s="130">
        <v>888</v>
      </c>
      <c r="Q39" s="130">
        <v>205</v>
      </c>
      <c r="R39" s="130">
        <v>1093</v>
      </c>
      <c r="S39" s="130">
        <v>258</v>
      </c>
      <c r="T39" s="153">
        <v>1351</v>
      </c>
      <c r="U39" s="51">
        <v>1351</v>
      </c>
      <c r="V39" s="130">
        <f t="shared" si="0"/>
        <v>7.4230769230769234</v>
      </c>
      <c r="W39" s="40">
        <v>182</v>
      </c>
      <c r="X39" s="157">
        <v>637</v>
      </c>
      <c r="Y39" s="139">
        <v>212.33333333333334</v>
      </c>
      <c r="Z39" s="150">
        <v>8.4933333333333341</v>
      </c>
    </row>
    <row r="40" spans="1:26">
      <c r="A40" s="232"/>
      <c r="B40" s="34" t="s">
        <v>64</v>
      </c>
      <c r="C40" s="52">
        <v>0</v>
      </c>
      <c r="D40" s="131">
        <v>0</v>
      </c>
      <c r="E40" s="131">
        <v>0</v>
      </c>
      <c r="F40" s="131">
        <v>0</v>
      </c>
      <c r="G40" s="131">
        <v>119</v>
      </c>
      <c r="H40" s="131">
        <v>119</v>
      </c>
      <c r="I40" s="131">
        <v>375</v>
      </c>
      <c r="J40" s="131">
        <v>494</v>
      </c>
      <c r="K40" s="131">
        <v>198</v>
      </c>
      <c r="L40" s="131">
        <v>692</v>
      </c>
      <c r="M40" s="131">
        <v>220</v>
      </c>
      <c r="N40" s="131">
        <v>912</v>
      </c>
      <c r="O40" s="131">
        <v>471</v>
      </c>
      <c r="P40" s="131">
        <v>1383</v>
      </c>
      <c r="Q40" s="131">
        <v>1009</v>
      </c>
      <c r="R40" s="131">
        <v>2392</v>
      </c>
      <c r="S40" s="131">
        <v>1545</v>
      </c>
      <c r="T40" s="154">
        <v>3937</v>
      </c>
      <c r="U40" s="52">
        <v>3937</v>
      </c>
      <c r="V40" s="131">
        <f t="shared" si="0"/>
        <v>21.631868131868131</v>
      </c>
      <c r="W40" s="41">
        <v>182</v>
      </c>
      <c r="X40" s="157">
        <v>3025</v>
      </c>
      <c r="Y40" s="139">
        <v>1008.3333333333334</v>
      </c>
      <c r="Z40" s="150">
        <v>40.333333333333336</v>
      </c>
    </row>
    <row r="41" spans="1:26">
      <c r="A41" s="233"/>
      <c r="B41" s="32" t="s">
        <v>53</v>
      </c>
      <c r="C41" s="142">
        <v>0</v>
      </c>
      <c r="D41" s="143">
        <v>0</v>
      </c>
      <c r="E41" s="143">
        <v>26</v>
      </c>
      <c r="F41" s="143">
        <v>26</v>
      </c>
      <c r="G41" s="143">
        <v>92</v>
      </c>
      <c r="H41" s="143">
        <v>118</v>
      </c>
      <c r="I41" s="143">
        <v>161</v>
      </c>
      <c r="J41" s="143">
        <v>279</v>
      </c>
      <c r="K41" s="143">
        <v>217</v>
      </c>
      <c r="L41" s="143">
        <v>496</v>
      </c>
      <c r="M41" s="143">
        <v>589</v>
      </c>
      <c r="N41" s="143">
        <v>1085</v>
      </c>
      <c r="O41" s="143">
        <v>796</v>
      </c>
      <c r="P41" s="143">
        <v>1881</v>
      </c>
      <c r="Q41" s="143">
        <v>827</v>
      </c>
      <c r="R41" s="143">
        <v>2708</v>
      </c>
      <c r="S41" s="143">
        <v>675</v>
      </c>
      <c r="T41" s="155">
        <v>3383</v>
      </c>
      <c r="U41" s="142">
        <v>3383</v>
      </c>
      <c r="V41" s="143">
        <f t="shared" si="0"/>
        <v>18.587912087912088</v>
      </c>
      <c r="W41" s="141">
        <v>182</v>
      </c>
      <c r="X41" s="158">
        <v>2298</v>
      </c>
      <c r="Y41" s="145">
        <v>766</v>
      </c>
      <c r="Z41" s="151">
        <v>30.64</v>
      </c>
    </row>
    <row r="42" spans="1:26">
      <c r="A42" s="231" t="s">
        <v>10</v>
      </c>
      <c r="B42" s="32" t="s">
        <v>62</v>
      </c>
      <c r="C42" s="159">
        <v>0</v>
      </c>
      <c r="D42" s="147">
        <v>0</v>
      </c>
      <c r="E42" s="147">
        <v>0</v>
      </c>
      <c r="F42" s="147">
        <v>0</v>
      </c>
      <c r="G42" s="147">
        <v>0</v>
      </c>
      <c r="H42" s="147">
        <v>0</v>
      </c>
      <c r="I42" s="147">
        <v>4</v>
      </c>
      <c r="J42" s="147">
        <v>4</v>
      </c>
      <c r="K42" s="147">
        <v>45</v>
      </c>
      <c r="L42" s="147">
        <v>49</v>
      </c>
      <c r="M42" s="147">
        <v>69</v>
      </c>
      <c r="N42" s="147">
        <v>118</v>
      </c>
      <c r="O42" s="147">
        <v>188</v>
      </c>
      <c r="P42" s="147">
        <v>306</v>
      </c>
      <c r="Q42" s="147">
        <v>98</v>
      </c>
      <c r="R42" s="147">
        <v>404</v>
      </c>
      <c r="S42" s="147">
        <v>274</v>
      </c>
      <c r="T42" s="152">
        <v>678</v>
      </c>
      <c r="U42" s="159">
        <v>678</v>
      </c>
      <c r="V42" s="147">
        <f t="shared" si="0"/>
        <v>3.7458563535911602</v>
      </c>
      <c r="W42" s="160">
        <v>181</v>
      </c>
      <c r="X42" s="156">
        <v>560</v>
      </c>
      <c r="Y42" s="148">
        <v>186.66666666666666</v>
      </c>
      <c r="Z42" s="149">
        <v>7.4666666666666659</v>
      </c>
    </row>
    <row r="43" spans="1:26">
      <c r="A43" s="232"/>
      <c r="B43" s="32" t="s">
        <v>63</v>
      </c>
      <c r="C43" s="51">
        <v>0</v>
      </c>
      <c r="D43" s="130">
        <v>0</v>
      </c>
      <c r="E43" s="130">
        <v>0</v>
      </c>
      <c r="F43" s="130">
        <v>0</v>
      </c>
      <c r="G43" s="130">
        <v>0</v>
      </c>
      <c r="H43" s="130">
        <v>0</v>
      </c>
      <c r="I43" s="130">
        <v>30</v>
      </c>
      <c r="J43" s="130">
        <v>30</v>
      </c>
      <c r="K43" s="130">
        <v>68</v>
      </c>
      <c r="L43" s="130">
        <v>98</v>
      </c>
      <c r="M43" s="130">
        <v>224</v>
      </c>
      <c r="N43" s="130">
        <v>322</v>
      </c>
      <c r="O43" s="130">
        <v>60</v>
      </c>
      <c r="P43" s="130">
        <v>382</v>
      </c>
      <c r="Q43" s="130">
        <v>188</v>
      </c>
      <c r="R43" s="130">
        <v>570</v>
      </c>
      <c r="S43" s="130">
        <v>173</v>
      </c>
      <c r="T43" s="153">
        <v>743</v>
      </c>
      <c r="U43" s="51">
        <v>743</v>
      </c>
      <c r="V43" s="130">
        <f t="shared" si="0"/>
        <v>4.1049723756906076</v>
      </c>
      <c r="W43" s="40">
        <v>181</v>
      </c>
      <c r="X43" s="157">
        <v>421</v>
      </c>
      <c r="Y43" s="139">
        <v>140.33333333333334</v>
      </c>
      <c r="Z43" s="150">
        <v>5.6133333333333333</v>
      </c>
    </row>
    <row r="44" spans="1:26">
      <c r="A44" s="232"/>
      <c r="B44" s="34" t="s">
        <v>64</v>
      </c>
      <c r="C44" s="52">
        <v>0</v>
      </c>
      <c r="D44" s="131">
        <v>0</v>
      </c>
      <c r="E44" s="131">
        <v>0</v>
      </c>
      <c r="F44" s="131">
        <v>0</v>
      </c>
      <c r="G44" s="131">
        <v>0</v>
      </c>
      <c r="H44" s="131">
        <v>0</v>
      </c>
      <c r="I44" s="131">
        <v>34</v>
      </c>
      <c r="J44" s="131">
        <v>34</v>
      </c>
      <c r="K44" s="131">
        <v>113</v>
      </c>
      <c r="L44" s="131">
        <v>147</v>
      </c>
      <c r="M44" s="131">
        <v>293</v>
      </c>
      <c r="N44" s="131">
        <v>440</v>
      </c>
      <c r="O44" s="131">
        <v>248</v>
      </c>
      <c r="P44" s="131">
        <v>688</v>
      </c>
      <c r="Q44" s="131">
        <v>286</v>
      </c>
      <c r="R44" s="131">
        <v>974</v>
      </c>
      <c r="S44" s="131">
        <v>447</v>
      </c>
      <c r="T44" s="154">
        <v>1421</v>
      </c>
      <c r="U44" s="52">
        <v>1421</v>
      </c>
      <c r="V44" s="131">
        <f t="shared" si="0"/>
        <v>7.8508287292817682</v>
      </c>
      <c r="W44" s="41">
        <v>181</v>
      </c>
      <c r="X44" s="157">
        <v>981</v>
      </c>
      <c r="Y44" s="139">
        <v>327</v>
      </c>
      <c r="Z44" s="150">
        <v>13.08</v>
      </c>
    </row>
    <row r="45" spans="1:26">
      <c r="A45" s="233"/>
      <c r="B45" s="32" t="s">
        <v>53</v>
      </c>
      <c r="C45" s="142">
        <v>0</v>
      </c>
      <c r="D45" s="143">
        <v>0</v>
      </c>
      <c r="E45" s="143">
        <v>0</v>
      </c>
      <c r="F45" s="143">
        <v>0</v>
      </c>
      <c r="G45" s="143">
        <v>0</v>
      </c>
      <c r="H45" s="143">
        <v>0</v>
      </c>
      <c r="I45" s="143">
        <v>50</v>
      </c>
      <c r="J45" s="143">
        <v>50</v>
      </c>
      <c r="K45" s="143">
        <v>137</v>
      </c>
      <c r="L45" s="143">
        <v>187</v>
      </c>
      <c r="M45" s="143">
        <v>181</v>
      </c>
      <c r="N45" s="143">
        <v>368</v>
      </c>
      <c r="O45" s="143">
        <v>180</v>
      </c>
      <c r="P45" s="143">
        <v>548</v>
      </c>
      <c r="Q45" s="143">
        <v>189</v>
      </c>
      <c r="R45" s="143">
        <v>737</v>
      </c>
      <c r="S45" s="143">
        <v>202</v>
      </c>
      <c r="T45" s="155">
        <v>939</v>
      </c>
      <c r="U45" s="142">
        <v>939</v>
      </c>
      <c r="V45" s="143">
        <f t="shared" si="0"/>
        <v>5.1878453038674035</v>
      </c>
      <c r="W45" s="141">
        <v>181</v>
      </c>
      <c r="X45" s="158">
        <v>571</v>
      </c>
      <c r="Y45" s="145">
        <v>190.33333333333334</v>
      </c>
      <c r="Z45" s="151">
        <v>7.6133333333333333</v>
      </c>
    </row>
    <row r="46" spans="1:26">
      <c r="A46" s="231" t="s">
        <v>11</v>
      </c>
      <c r="B46" s="32" t="s">
        <v>62</v>
      </c>
      <c r="C46" s="159">
        <v>0</v>
      </c>
      <c r="D46" s="147">
        <v>0</v>
      </c>
      <c r="E46" s="147">
        <v>0</v>
      </c>
      <c r="F46" s="147">
        <v>0</v>
      </c>
      <c r="G46" s="147">
        <v>0</v>
      </c>
      <c r="H46" s="147">
        <v>0</v>
      </c>
      <c r="I46" s="147">
        <v>0</v>
      </c>
      <c r="J46" s="147">
        <v>0</v>
      </c>
      <c r="K46" s="147">
        <v>0</v>
      </c>
      <c r="L46" s="147">
        <v>0</v>
      </c>
      <c r="M46" s="147">
        <v>0</v>
      </c>
      <c r="N46" s="147">
        <v>0</v>
      </c>
      <c r="O46" s="147">
        <v>0</v>
      </c>
      <c r="P46" s="147">
        <v>0</v>
      </c>
      <c r="Q46" s="147">
        <v>0</v>
      </c>
      <c r="R46" s="147">
        <v>5</v>
      </c>
      <c r="S46" s="147">
        <v>17</v>
      </c>
      <c r="T46" s="152">
        <v>22</v>
      </c>
      <c r="U46" s="159">
        <v>22</v>
      </c>
      <c r="V46" s="147">
        <f t="shared" si="0"/>
        <v>0.3235294117647059</v>
      </c>
      <c r="W46" s="160">
        <v>68</v>
      </c>
      <c r="X46" s="156">
        <v>17</v>
      </c>
      <c r="Y46" s="148">
        <v>5.666666666666667</v>
      </c>
      <c r="Z46" s="149">
        <v>0.22666666666666668</v>
      </c>
    </row>
    <row r="47" spans="1:26">
      <c r="A47" s="232"/>
      <c r="B47" s="32" t="s">
        <v>63</v>
      </c>
      <c r="C47" s="51">
        <v>0</v>
      </c>
      <c r="D47" s="130">
        <v>0</v>
      </c>
      <c r="E47" s="130">
        <v>0</v>
      </c>
      <c r="F47" s="130">
        <v>0</v>
      </c>
      <c r="G47" s="130">
        <v>0</v>
      </c>
      <c r="H47" s="130">
        <v>0</v>
      </c>
      <c r="I47" s="130">
        <v>0</v>
      </c>
      <c r="J47" s="130">
        <v>0</v>
      </c>
      <c r="K47" s="130">
        <v>0</v>
      </c>
      <c r="L47" s="130">
        <v>0</v>
      </c>
      <c r="M47" s="130">
        <v>0</v>
      </c>
      <c r="N47" s="130">
        <v>0</v>
      </c>
      <c r="O47" s="130">
        <v>0</v>
      </c>
      <c r="P47" s="130">
        <v>0</v>
      </c>
      <c r="Q47" s="130">
        <v>0</v>
      </c>
      <c r="R47" s="130">
        <v>0</v>
      </c>
      <c r="S47" s="130">
        <v>0</v>
      </c>
      <c r="T47" s="153">
        <v>0</v>
      </c>
      <c r="U47" s="51">
        <v>0</v>
      </c>
      <c r="V47" s="130">
        <f t="shared" si="0"/>
        <v>0</v>
      </c>
      <c r="W47" s="40">
        <v>68</v>
      </c>
      <c r="X47" s="157">
        <v>0</v>
      </c>
      <c r="Y47" s="139">
        <v>0</v>
      </c>
      <c r="Z47" s="150">
        <v>0</v>
      </c>
    </row>
    <row r="48" spans="1:26">
      <c r="A48" s="232"/>
      <c r="B48" s="34" t="s">
        <v>64</v>
      </c>
      <c r="C48" s="52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  <c r="I48" s="131">
        <v>0</v>
      </c>
      <c r="J48" s="131">
        <v>0</v>
      </c>
      <c r="K48" s="131">
        <v>0</v>
      </c>
      <c r="L48" s="131">
        <v>0</v>
      </c>
      <c r="M48" s="131">
        <v>0</v>
      </c>
      <c r="N48" s="131">
        <v>0</v>
      </c>
      <c r="O48" s="131">
        <v>0</v>
      </c>
      <c r="P48" s="131">
        <v>0</v>
      </c>
      <c r="Q48" s="131">
        <v>0</v>
      </c>
      <c r="R48" s="131">
        <v>5</v>
      </c>
      <c r="S48" s="131">
        <v>17</v>
      </c>
      <c r="T48" s="154">
        <v>22</v>
      </c>
      <c r="U48" s="52">
        <v>22</v>
      </c>
      <c r="V48" s="131">
        <f t="shared" si="0"/>
        <v>0.3235294117647059</v>
      </c>
      <c r="W48" s="41">
        <v>68</v>
      </c>
      <c r="X48" s="157">
        <v>17</v>
      </c>
      <c r="Y48" s="139">
        <v>5.666666666666667</v>
      </c>
      <c r="Z48" s="150">
        <v>0.22666666666666668</v>
      </c>
    </row>
    <row r="49" spans="1:26">
      <c r="A49" s="233"/>
      <c r="B49" s="32" t="s">
        <v>53</v>
      </c>
      <c r="C49" s="142">
        <v>0</v>
      </c>
      <c r="D49" s="143">
        <v>0</v>
      </c>
      <c r="E49" s="143">
        <v>0</v>
      </c>
      <c r="F49" s="143">
        <v>0</v>
      </c>
      <c r="G49" s="143">
        <v>0</v>
      </c>
      <c r="H49" s="143">
        <v>0</v>
      </c>
      <c r="I49" s="143">
        <v>0</v>
      </c>
      <c r="J49" s="143">
        <v>0</v>
      </c>
      <c r="K49" s="143">
        <v>0</v>
      </c>
      <c r="L49" s="143">
        <v>0</v>
      </c>
      <c r="M49" s="143">
        <v>0</v>
      </c>
      <c r="N49" s="143">
        <v>0</v>
      </c>
      <c r="O49" s="143">
        <v>0</v>
      </c>
      <c r="P49" s="143">
        <v>0</v>
      </c>
      <c r="Q49" s="143">
        <v>173</v>
      </c>
      <c r="R49" s="143">
        <v>173</v>
      </c>
      <c r="S49" s="143">
        <v>146</v>
      </c>
      <c r="T49" s="155">
        <v>319</v>
      </c>
      <c r="U49" s="142">
        <v>319</v>
      </c>
      <c r="V49" s="143">
        <f t="shared" si="0"/>
        <v>4.6911764705882355</v>
      </c>
      <c r="W49" s="141">
        <v>68</v>
      </c>
      <c r="X49" s="158">
        <v>319</v>
      </c>
      <c r="Y49" s="145">
        <v>106.33333333333333</v>
      </c>
      <c r="Z49" s="151">
        <v>4.253333333333333</v>
      </c>
    </row>
    <row r="50" spans="1:26">
      <c r="A50" s="231" t="s">
        <v>12</v>
      </c>
      <c r="B50" s="32" t="s">
        <v>62</v>
      </c>
      <c r="C50" s="159">
        <v>0</v>
      </c>
      <c r="D50" s="147">
        <v>0</v>
      </c>
      <c r="E50" s="147">
        <v>0</v>
      </c>
      <c r="F50" s="147">
        <v>0</v>
      </c>
      <c r="G50" s="147">
        <v>0</v>
      </c>
      <c r="H50" s="147">
        <v>0</v>
      </c>
      <c r="I50" s="147">
        <v>0</v>
      </c>
      <c r="J50" s="147">
        <v>0</v>
      </c>
      <c r="K50" s="147">
        <v>0</v>
      </c>
      <c r="L50" s="147">
        <v>0</v>
      </c>
      <c r="M50" s="147">
        <v>0</v>
      </c>
      <c r="N50" s="147">
        <v>0</v>
      </c>
      <c r="O50" s="147">
        <v>10</v>
      </c>
      <c r="P50" s="147">
        <v>10</v>
      </c>
      <c r="Q50" s="147">
        <v>51</v>
      </c>
      <c r="R50" s="147">
        <v>51</v>
      </c>
      <c r="S50" s="147">
        <v>123</v>
      </c>
      <c r="T50" s="152">
        <v>174</v>
      </c>
      <c r="U50" s="159">
        <v>174</v>
      </c>
      <c r="V50" s="147">
        <f t="shared" si="0"/>
        <v>2.2307692307692308</v>
      </c>
      <c r="W50" s="160">
        <v>78</v>
      </c>
      <c r="X50" s="156">
        <v>184</v>
      </c>
      <c r="Y50" s="148">
        <v>61.333333333333336</v>
      </c>
      <c r="Z50" s="149">
        <v>2.4533333333333336</v>
      </c>
    </row>
    <row r="51" spans="1:26">
      <c r="A51" s="232"/>
      <c r="B51" s="32" t="s">
        <v>63</v>
      </c>
      <c r="C51" s="51">
        <v>0</v>
      </c>
      <c r="D51" s="130">
        <v>0</v>
      </c>
      <c r="E51" s="130">
        <v>0</v>
      </c>
      <c r="F51" s="130">
        <v>0</v>
      </c>
      <c r="G51" s="130">
        <v>0</v>
      </c>
      <c r="H51" s="130">
        <v>0</v>
      </c>
      <c r="I51" s="130">
        <v>0</v>
      </c>
      <c r="J51" s="130">
        <v>0</v>
      </c>
      <c r="K51" s="130">
        <v>0</v>
      </c>
      <c r="L51" s="130">
        <v>0</v>
      </c>
      <c r="M51" s="130">
        <v>0</v>
      </c>
      <c r="N51" s="130">
        <v>0</v>
      </c>
      <c r="O51" s="130">
        <v>0</v>
      </c>
      <c r="P51" s="130">
        <v>0</v>
      </c>
      <c r="Q51" s="130">
        <v>121</v>
      </c>
      <c r="R51" s="130">
        <v>121</v>
      </c>
      <c r="S51" s="130">
        <v>278</v>
      </c>
      <c r="T51" s="153">
        <v>399</v>
      </c>
      <c r="U51" s="51">
        <v>399</v>
      </c>
      <c r="V51" s="130">
        <f t="shared" si="0"/>
        <v>5.115384615384615</v>
      </c>
      <c r="W51" s="40">
        <v>78</v>
      </c>
      <c r="X51" s="157">
        <v>399</v>
      </c>
      <c r="Y51" s="139">
        <v>133</v>
      </c>
      <c r="Z51" s="150">
        <v>5.32</v>
      </c>
    </row>
    <row r="52" spans="1:26">
      <c r="A52" s="232"/>
      <c r="B52" s="34" t="s">
        <v>64</v>
      </c>
      <c r="C52" s="52">
        <v>0</v>
      </c>
      <c r="D52" s="131">
        <v>0</v>
      </c>
      <c r="E52" s="131">
        <v>0</v>
      </c>
      <c r="F52" s="131">
        <v>0</v>
      </c>
      <c r="G52" s="131">
        <v>0</v>
      </c>
      <c r="H52" s="131">
        <v>0</v>
      </c>
      <c r="I52" s="131">
        <v>0</v>
      </c>
      <c r="J52" s="131">
        <v>0</v>
      </c>
      <c r="K52" s="131">
        <v>0</v>
      </c>
      <c r="L52" s="131">
        <v>0</v>
      </c>
      <c r="M52" s="131">
        <v>0</v>
      </c>
      <c r="N52" s="131">
        <v>0</v>
      </c>
      <c r="O52" s="131">
        <v>10</v>
      </c>
      <c r="P52" s="131">
        <v>10</v>
      </c>
      <c r="Q52" s="131">
        <v>172</v>
      </c>
      <c r="R52" s="131">
        <v>172</v>
      </c>
      <c r="S52" s="131">
        <v>401</v>
      </c>
      <c r="T52" s="154">
        <v>573</v>
      </c>
      <c r="U52" s="52">
        <v>573</v>
      </c>
      <c r="V52" s="131">
        <f t="shared" si="0"/>
        <v>7.3461538461538458</v>
      </c>
      <c r="W52" s="41">
        <v>78</v>
      </c>
      <c r="X52" s="157">
        <v>583</v>
      </c>
      <c r="Y52" s="139">
        <v>194.33333333333334</v>
      </c>
      <c r="Z52" s="150">
        <v>7.7733333333333334</v>
      </c>
    </row>
    <row r="53" spans="1:26">
      <c r="A53" s="233"/>
      <c r="B53" s="32" t="s">
        <v>53</v>
      </c>
      <c r="C53" s="142">
        <v>0</v>
      </c>
      <c r="D53" s="143">
        <v>0</v>
      </c>
      <c r="E53" s="143">
        <v>0</v>
      </c>
      <c r="F53" s="143">
        <v>0</v>
      </c>
      <c r="G53" s="143">
        <v>0</v>
      </c>
      <c r="H53" s="143">
        <v>0</v>
      </c>
      <c r="I53" s="143">
        <v>0</v>
      </c>
      <c r="J53" s="143">
        <v>0</v>
      </c>
      <c r="K53" s="143">
        <v>0</v>
      </c>
      <c r="L53" s="143">
        <v>0</v>
      </c>
      <c r="M53" s="143">
        <v>0</v>
      </c>
      <c r="N53" s="143">
        <v>0</v>
      </c>
      <c r="O53" s="143">
        <v>222</v>
      </c>
      <c r="P53" s="143">
        <v>222</v>
      </c>
      <c r="Q53" s="143">
        <v>186</v>
      </c>
      <c r="R53" s="143">
        <v>408</v>
      </c>
      <c r="S53" s="143">
        <v>174</v>
      </c>
      <c r="T53" s="155">
        <v>582</v>
      </c>
      <c r="U53" s="142">
        <v>582</v>
      </c>
      <c r="V53" s="143">
        <f t="shared" si="0"/>
        <v>7.4615384615384617</v>
      </c>
      <c r="W53" s="141">
        <v>78</v>
      </c>
      <c r="X53" s="158">
        <v>804</v>
      </c>
      <c r="Y53" s="145">
        <v>268</v>
      </c>
      <c r="Z53" s="151">
        <v>10.72</v>
      </c>
    </row>
    <row r="54" spans="1:26">
      <c r="A54" s="231" t="s">
        <v>13</v>
      </c>
      <c r="B54" s="32" t="s">
        <v>62</v>
      </c>
      <c r="C54" s="159">
        <v>0</v>
      </c>
      <c r="D54" s="147">
        <v>0</v>
      </c>
      <c r="E54" s="147">
        <v>0</v>
      </c>
      <c r="F54" s="147">
        <v>0</v>
      </c>
      <c r="G54" s="147">
        <v>0</v>
      </c>
      <c r="H54" s="147">
        <v>0</v>
      </c>
      <c r="I54" s="147">
        <v>0</v>
      </c>
      <c r="J54" s="147">
        <v>0</v>
      </c>
      <c r="K54" s="147">
        <v>0</v>
      </c>
      <c r="L54" s="147">
        <v>0</v>
      </c>
      <c r="M54" s="147">
        <v>0</v>
      </c>
      <c r="N54" s="147">
        <v>0</v>
      </c>
      <c r="O54" s="147">
        <v>1</v>
      </c>
      <c r="P54" s="147">
        <v>1</v>
      </c>
      <c r="Q54" s="147">
        <v>23</v>
      </c>
      <c r="R54" s="147">
        <v>24</v>
      </c>
      <c r="S54" s="147">
        <v>4</v>
      </c>
      <c r="T54" s="152">
        <v>28</v>
      </c>
      <c r="U54" s="159">
        <v>28</v>
      </c>
      <c r="V54" s="147">
        <f t="shared" si="0"/>
        <v>0.37333333333333335</v>
      </c>
      <c r="W54" s="160">
        <v>75</v>
      </c>
      <c r="X54" s="156">
        <v>28</v>
      </c>
      <c r="Y54" s="148">
        <v>9.3333333333333339</v>
      </c>
      <c r="Z54" s="149">
        <v>0.37333333333333335</v>
      </c>
    </row>
    <row r="55" spans="1:26">
      <c r="A55" s="232"/>
      <c r="B55" s="32" t="s">
        <v>63</v>
      </c>
      <c r="C55" s="51">
        <v>0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130">
        <v>0</v>
      </c>
      <c r="L55" s="130">
        <v>0</v>
      </c>
      <c r="M55" s="130">
        <v>4</v>
      </c>
      <c r="N55" s="130">
        <v>4</v>
      </c>
      <c r="O55" s="130">
        <v>28</v>
      </c>
      <c r="P55" s="130">
        <v>28</v>
      </c>
      <c r="Q55" s="130">
        <v>5</v>
      </c>
      <c r="R55" s="130">
        <v>33</v>
      </c>
      <c r="S55" s="130">
        <v>18</v>
      </c>
      <c r="T55" s="153">
        <v>51</v>
      </c>
      <c r="U55" s="51">
        <v>51</v>
      </c>
      <c r="V55" s="130">
        <f t="shared" si="0"/>
        <v>0.68</v>
      </c>
      <c r="W55" s="40">
        <v>75</v>
      </c>
      <c r="X55" s="157">
        <v>51</v>
      </c>
      <c r="Y55" s="139">
        <v>17</v>
      </c>
      <c r="Z55" s="150">
        <v>0.68</v>
      </c>
    </row>
    <row r="56" spans="1:26">
      <c r="A56" s="232"/>
      <c r="B56" s="34" t="s">
        <v>64</v>
      </c>
      <c r="C56" s="52">
        <v>0</v>
      </c>
      <c r="D56" s="131">
        <v>0</v>
      </c>
      <c r="E56" s="131">
        <v>0</v>
      </c>
      <c r="F56" s="131">
        <v>0</v>
      </c>
      <c r="G56" s="131">
        <v>0</v>
      </c>
      <c r="H56" s="131">
        <v>0</v>
      </c>
      <c r="I56" s="131">
        <v>0</v>
      </c>
      <c r="J56" s="131">
        <v>0</v>
      </c>
      <c r="K56" s="131">
        <v>0</v>
      </c>
      <c r="L56" s="131">
        <v>0</v>
      </c>
      <c r="M56" s="131">
        <v>4</v>
      </c>
      <c r="N56" s="131">
        <v>4</v>
      </c>
      <c r="O56" s="131">
        <v>29</v>
      </c>
      <c r="P56" s="131">
        <v>29</v>
      </c>
      <c r="Q56" s="131">
        <v>28</v>
      </c>
      <c r="R56" s="131">
        <v>57</v>
      </c>
      <c r="S56" s="131">
        <v>22</v>
      </c>
      <c r="T56" s="154">
        <v>79</v>
      </c>
      <c r="U56" s="52">
        <v>79</v>
      </c>
      <c r="V56" s="131">
        <f t="shared" si="0"/>
        <v>1.0533333333333332</v>
      </c>
      <c r="W56" s="41">
        <v>75</v>
      </c>
      <c r="X56" s="157">
        <v>79</v>
      </c>
      <c r="Y56" s="139">
        <v>26.333333333333332</v>
      </c>
      <c r="Z56" s="150">
        <v>1.0533333333333332</v>
      </c>
    </row>
    <row r="57" spans="1:26">
      <c r="A57" s="233"/>
      <c r="B57" s="32" t="s">
        <v>53</v>
      </c>
      <c r="C57" s="142">
        <v>0</v>
      </c>
      <c r="D57" s="143">
        <v>0</v>
      </c>
      <c r="E57" s="143">
        <v>0</v>
      </c>
      <c r="F57" s="143">
        <v>0</v>
      </c>
      <c r="G57" s="143">
        <v>0</v>
      </c>
      <c r="H57" s="143">
        <v>0</v>
      </c>
      <c r="I57" s="143">
        <v>0</v>
      </c>
      <c r="J57" s="143">
        <v>0</v>
      </c>
      <c r="K57" s="143">
        <v>0</v>
      </c>
      <c r="L57" s="143">
        <v>0</v>
      </c>
      <c r="M57" s="143">
        <v>4</v>
      </c>
      <c r="N57" s="143">
        <v>4</v>
      </c>
      <c r="O57" s="143">
        <v>76</v>
      </c>
      <c r="P57" s="143">
        <v>76</v>
      </c>
      <c r="Q57" s="143">
        <v>122</v>
      </c>
      <c r="R57" s="143">
        <v>198</v>
      </c>
      <c r="S57" s="143">
        <v>173</v>
      </c>
      <c r="T57" s="155">
        <v>371</v>
      </c>
      <c r="U57" s="142">
        <v>371</v>
      </c>
      <c r="V57" s="143">
        <f t="shared" si="0"/>
        <v>4.9466666666666663</v>
      </c>
      <c r="W57" s="141">
        <v>75</v>
      </c>
      <c r="X57" s="158">
        <v>371</v>
      </c>
      <c r="Y57" s="145">
        <v>123.66666666666667</v>
      </c>
      <c r="Z57" s="151">
        <v>4.9466666666666672</v>
      </c>
    </row>
    <row r="58" spans="1:26">
      <c r="A58" s="231" t="s">
        <v>14</v>
      </c>
      <c r="B58" s="32" t="s">
        <v>62</v>
      </c>
      <c r="C58" s="159">
        <v>0</v>
      </c>
      <c r="D58" s="147">
        <v>0</v>
      </c>
      <c r="E58" s="147">
        <v>0</v>
      </c>
      <c r="F58" s="147">
        <v>0</v>
      </c>
      <c r="G58" s="147">
        <v>0</v>
      </c>
      <c r="H58" s="147">
        <v>0</v>
      </c>
      <c r="I58" s="147">
        <v>0</v>
      </c>
      <c r="J58" s="147">
        <v>0</v>
      </c>
      <c r="K58" s="147">
        <v>0</v>
      </c>
      <c r="L58" s="147">
        <v>0</v>
      </c>
      <c r="M58" s="147">
        <v>0</v>
      </c>
      <c r="N58" s="147">
        <v>0</v>
      </c>
      <c r="O58" s="147">
        <v>11.5</v>
      </c>
      <c r="P58" s="147">
        <v>11.5</v>
      </c>
      <c r="Q58" s="147">
        <v>94.5</v>
      </c>
      <c r="R58" s="147">
        <v>106</v>
      </c>
      <c r="S58" s="147">
        <v>149</v>
      </c>
      <c r="T58" s="152">
        <v>255</v>
      </c>
      <c r="U58" s="159">
        <v>255</v>
      </c>
      <c r="V58" s="147">
        <f t="shared" si="0"/>
        <v>3.4459459459459461</v>
      </c>
      <c r="W58" s="160">
        <v>74</v>
      </c>
      <c r="X58" s="156">
        <v>255</v>
      </c>
      <c r="Y58" s="148">
        <v>85</v>
      </c>
      <c r="Z58" s="149">
        <v>3.4</v>
      </c>
    </row>
    <row r="59" spans="1:26">
      <c r="A59" s="232"/>
      <c r="B59" s="32" t="s">
        <v>63</v>
      </c>
      <c r="C59" s="51">
        <v>0</v>
      </c>
      <c r="D59" s="130">
        <v>0</v>
      </c>
      <c r="E59" s="130">
        <v>0</v>
      </c>
      <c r="F59" s="130">
        <v>0</v>
      </c>
      <c r="G59" s="130">
        <v>0</v>
      </c>
      <c r="H59" s="130">
        <v>0</v>
      </c>
      <c r="I59" s="130">
        <v>0</v>
      </c>
      <c r="J59" s="130">
        <v>0</v>
      </c>
      <c r="K59" s="130">
        <v>0</v>
      </c>
      <c r="L59" s="130">
        <v>0</v>
      </c>
      <c r="M59" s="130">
        <v>0</v>
      </c>
      <c r="N59" s="130">
        <v>0</v>
      </c>
      <c r="O59" s="130">
        <v>15</v>
      </c>
      <c r="P59" s="130">
        <v>15</v>
      </c>
      <c r="Q59" s="130">
        <v>82</v>
      </c>
      <c r="R59" s="130">
        <v>97</v>
      </c>
      <c r="S59" s="130">
        <v>159</v>
      </c>
      <c r="T59" s="153">
        <v>256</v>
      </c>
      <c r="U59" s="51">
        <v>256</v>
      </c>
      <c r="V59" s="130">
        <f t="shared" si="0"/>
        <v>3.4594594594594597</v>
      </c>
      <c r="W59" s="40">
        <v>74</v>
      </c>
      <c r="X59" s="157">
        <v>256</v>
      </c>
      <c r="Y59" s="139">
        <v>85.333333333333329</v>
      </c>
      <c r="Z59" s="150">
        <v>3.4133333333333331</v>
      </c>
    </row>
    <row r="60" spans="1:26">
      <c r="A60" s="232"/>
      <c r="B60" s="34" t="s">
        <v>64</v>
      </c>
      <c r="C60" s="52">
        <v>0</v>
      </c>
      <c r="D60" s="131">
        <v>0</v>
      </c>
      <c r="E60" s="131">
        <v>0</v>
      </c>
      <c r="F60" s="131">
        <v>0</v>
      </c>
      <c r="G60" s="131">
        <v>0</v>
      </c>
      <c r="H60" s="131">
        <v>0</v>
      </c>
      <c r="I60" s="131">
        <v>0</v>
      </c>
      <c r="J60" s="131">
        <v>0</v>
      </c>
      <c r="K60" s="131">
        <v>0</v>
      </c>
      <c r="L60" s="131">
        <v>0</v>
      </c>
      <c r="M60" s="131">
        <v>0</v>
      </c>
      <c r="N60" s="131">
        <v>0</v>
      </c>
      <c r="O60" s="131">
        <v>26.5</v>
      </c>
      <c r="P60" s="131">
        <v>26.5</v>
      </c>
      <c r="Q60" s="131">
        <v>176.5</v>
      </c>
      <c r="R60" s="131">
        <v>203</v>
      </c>
      <c r="S60" s="131">
        <v>308</v>
      </c>
      <c r="T60" s="154">
        <v>511</v>
      </c>
      <c r="U60" s="52">
        <v>511</v>
      </c>
      <c r="V60" s="131">
        <f t="shared" si="0"/>
        <v>6.9054054054054053</v>
      </c>
      <c r="W60" s="41">
        <v>74</v>
      </c>
      <c r="X60" s="157">
        <v>511</v>
      </c>
      <c r="Y60" s="139">
        <v>170.33333333333334</v>
      </c>
      <c r="Z60" s="150">
        <v>6.8133333333333335</v>
      </c>
    </row>
    <row r="61" spans="1:26">
      <c r="A61" s="233"/>
      <c r="B61" s="32" t="s">
        <v>53</v>
      </c>
      <c r="C61" s="142">
        <v>0</v>
      </c>
      <c r="D61" s="143">
        <v>0</v>
      </c>
      <c r="E61" s="143">
        <v>0</v>
      </c>
      <c r="F61" s="143">
        <v>0</v>
      </c>
      <c r="G61" s="143">
        <v>0</v>
      </c>
      <c r="H61" s="143">
        <v>0</v>
      </c>
      <c r="I61" s="143">
        <v>0</v>
      </c>
      <c r="J61" s="143">
        <v>0</v>
      </c>
      <c r="K61" s="143">
        <v>0</v>
      </c>
      <c r="L61" s="143">
        <v>0</v>
      </c>
      <c r="M61" s="143">
        <v>0</v>
      </c>
      <c r="N61" s="143">
        <v>0</v>
      </c>
      <c r="O61" s="143">
        <v>135</v>
      </c>
      <c r="P61" s="143">
        <v>135</v>
      </c>
      <c r="Q61" s="143">
        <v>182</v>
      </c>
      <c r="R61" s="143">
        <v>317</v>
      </c>
      <c r="S61" s="143">
        <v>347</v>
      </c>
      <c r="T61" s="155">
        <v>664</v>
      </c>
      <c r="U61" s="142">
        <v>664</v>
      </c>
      <c r="V61" s="143">
        <f t="shared" si="0"/>
        <v>8.9729729729729737</v>
      </c>
      <c r="W61" s="141">
        <v>74</v>
      </c>
      <c r="X61" s="158">
        <v>664</v>
      </c>
      <c r="Y61" s="145">
        <v>221.33333333333334</v>
      </c>
      <c r="Z61" s="151">
        <v>8.8533333333333335</v>
      </c>
    </row>
    <row r="62" spans="1:26">
      <c r="A62" s="231" t="s">
        <v>67</v>
      </c>
      <c r="B62" s="32" t="s">
        <v>62</v>
      </c>
      <c r="C62" s="159">
        <v>0</v>
      </c>
      <c r="D62" s="147">
        <v>0</v>
      </c>
      <c r="E62" s="147">
        <v>0</v>
      </c>
      <c r="F62" s="147">
        <v>0</v>
      </c>
      <c r="G62" s="147">
        <v>0</v>
      </c>
      <c r="H62" s="147">
        <v>0</v>
      </c>
      <c r="I62" s="147">
        <v>0</v>
      </c>
      <c r="J62" s="147">
        <v>0</v>
      </c>
      <c r="K62" s="147">
        <v>0</v>
      </c>
      <c r="L62" s="147">
        <v>0</v>
      </c>
      <c r="M62" s="147">
        <v>0</v>
      </c>
      <c r="N62" s="147">
        <v>0</v>
      </c>
      <c r="O62" s="147">
        <v>6.5</v>
      </c>
      <c r="P62" s="147">
        <v>6.5</v>
      </c>
      <c r="Q62" s="147">
        <v>18</v>
      </c>
      <c r="R62" s="147">
        <v>24.5</v>
      </c>
      <c r="S62" s="147">
        <v>197</v>
      </c>
      <c r="T62" s="152">
        <v>221.5</v>
      </c>
      <c r="U62" s="159">
        <v>221.5</v>
      </c>
      <c r="V62" s="147">
        <f t="shared" si="0"/>
        <v>2.5170454545454546</v>
      </c>
      <c r="W62" s="160">
        <v>88</v>
      </c>
      <c r="X62" s="156">
        <v>221.5</v>
      </c>
      <c r="Y62" s="148">
        <v>73.833333333333329</v>
      </c>
      <c r="Z62" s="149">
        <v>2.9533333333333331</v>
      </c>
    </row>
    <row r="63" spans="1:26">
      <c r="A63" s="232"/>
      <c r="B63" s="32" t="s">
        <v>63</v>
      </c>
      <c r="C63" s="51">
        <v>0</v>
      </c>
      <c r="D63" s="130">
        <v>0</v>
      </c>
      <c r="E63" s="130">
        <v>0</v>
      </c>
      <c r="F63" s="130">
        <v>0</v>
      </c>
      <c r="G63" s="130">
        <v>0</v>
      </c>
      <c r="H63" s="130">
        <v>0</v>
      </c>
      <c r="I63" s="130">
        <v>0</v>
      </c>
      <c r="J63" s="130">
        <v>0</v>
      </c>
      <c r="K63" s="130">
        <v>0</v>
      </c>
      <c r="L63" s="130">
        <v>0</v>
      </c>
      <c r="M63" s="130">
        <v>0</v>
      </c>
      <c r="N63" s="130">
        <v>0</v>
      </c>
      <c r="O63" s="130">
        <v>125.5</v>
      </c>
      <c r="P63" s="130">
        <v>125.5</v>
      </c>
      <c r="Q63" s="130">
        <v>0</v>
      </c>
      <c r="R63" s="130">
        <v>125.5</v>
      </c>
      <c r="S63" s="130">
        <v>0</v>
      </c>
      <c r="T63" s="153">
        <v>125.5</v>
      </c>
      <c r="U63" s="51">
        <v>125.5</v>
      </c>
      <c r="V63" s="130">
        <f t="shared" si="0"/>
        <v>1.4261363636363635</v>
      </c>
      <c r="W63" s="40">
        <v>88</v>
      </c>
      <c r="X63" s="157">
        <v>125.5</v>
      </c>
      <c r="Y63" s="139">
        <v>41.833333333333336</v>
      </c>
      <c r="Z63" s="150">
        <v>1.6733333333333333</v>
      </c>
    </row>
    <row r="64" spans="1:26">
      <c r="A64" s="232"/>
      <c r="B64" s="34" t="s">
        <v>64</v>
      </c>
      <c r="C64" s="52">
        <v>0</v>
      </c>
      <c r="D64" s="131">
        <v>0</v>
      </c>
      <c r="E64" s="131">
        <v>0</v>
      </c>
      <c r="F64" s="131">
        <v>0</v>
      </c>
      <c r="G64" s="131">
        <v>0</v>
      </c>
      <c r="H64" s="131">
        <v>0</v>
      </c>
      <c r="I64" s="131">
        <v>0</v>
      </c>
      <c r="J64" s="131">
        <v>0</v>
      </c>
      <c r="K64" s="131">
        <v>0</v>
      </c>
      <c r="L64" s="131">
        <v>0</v>
      </c>
      <c r="M64" s="131">
        <v>0</v>
      </c>
      <c r="N64" s="131">
        <v>0</v>
      </c>
      <c r="O64" s="131">
        <v>132</v>
      </c>
      <c r="P64" s="131">
        <v>132</v>
      </c>
      <c r="Q64" s="131">
        <v>18</v>
      </c>
      <c r="R64" s="131">
        <v>150</v>
      </c>
      <c r="S64" s="131">
        <v>197</v>
      </c>
      <c r="T64" s="154">
        <v>347</v>
      </c>
      <c r="U64" s="52">
        <v>347</v>
      </c>
      <c r="V64" s="131">
        <f t="shared" si="0"/>
        <v>3.9431818181818183</v>
      </c>
      <c r="W64" s="41">
        <v>88</v>
      </c>
      <c r="X64" s="157">
        <v>347</v>
      </c>
      <c r="Y64" s="139">
        <v>115.66666666666667</v>
      </c>
      <c r="Z64" s="150">
        <v>4.6266666666666669</v>
      </c>
    </row>
    <row r="65" spans="1:26">
      <c r="A65" s="233"/>
      <c r="B65" s="32" t="s">
        <v>53</v>
      </c>
      <c r="C65" s="142">
        <v>0</v>
      </c>
      <c r="D65" s="143">
        <v>0</v>
      </c>
      <c r="E65" s="143">
        <v>0</v>
      </c>
      <c r="F65" s="143">
        <v>0</v>
      </c>
      <c r="G65" s="143">
        <v>0</v>
      </c>
      <c r="H65" s="143">
        <v>0</v>
      </c>
      <c r="I65" s="143">
        <v>0</v>
      </c>
      <c r="J65" s="143">
        <v>0</v>
      </c>
      <c r="K65" s="143">
        <v>0</v>
      </c>
      <c r="L65" s="143">
        <v>0</v>
      </c>
      <c r="M65" s="143">
        <v>64</v>
      </c>
      <c r="N65" s="143">
        <v>64</v>
      </c>
      <c r="O65" s="143">
        <v>114</v>
      </c>
      <c r="P65" s="143">
        <v>178</v>
      </c>
      <c r="Q65" s="143">
        <v>155</v>
      </c>
      <c r="R65" s="143">
        <v>333</v>
      </c>
      <c r="S65" s="143">
        <v>187</v>
      </c>
      <c r="T65" s="155">
        <v>520</v>
      </c>
      <c r="U65" s="142">
        <v>520</v>
      </c>
      <c r="V65" s="143">
        <f t="shared" si="0"/>
        <v>5.9090909090909092</v>
      </c>
      <c r="W65" s="141">
        <v>88</v>
      </c>
      <c r="X65" s="158">
        <v>456</v>
      </c>
      <c r="Y65" s="145">
        <v>152</v>
      </c>
      <c r="Z65" s="151">
        <v>6.08</v>
      </c>
    </row>
    <row r="66" spans="1:26">
      <c r="A66" s="231" t="s">
        <v>68</v>
      </c>
      <c r="B66" s="32" t="s">
        <v>62</v>
      </c>
      <c r="C66" s="159">
        <v>0</v>
      </c>
      <c r="D66" s="147">
        <v>0</v>
      </c>
      <c r="E66" s="147">
        <v>0</v>
      </c>
      <c r="F66" s="147">
        <v>0</v>
      </c>
      <c r="G66" s="147">
        <v>0</v>
      </c>
      <c r="H66" s="147">
        <v>0</v>
      </c>
      <c r="I66" s="147">
        <v>0</v>
      </c>
      <c r="J66" s="147">
        <v>0</v>
      </c>
      <c r="K66" s="147">
        <v>0</v>
      </c>
      <c r="L66" s="147">
        <v>0</v>
      </c>
      <c r="M66" s="147">
        <v>0</v>
      </c>
      <c r="N66" s="147">
        <v>0</v>
      </c>
      <c r="O66" s="147">
        <v>6</v>
      </c>
      <c r="P66" s="147">
        <v>6</v>
      </c>
      <c r="Q66" s="147">
        <v>19</v>
      </c>
      <c r="R66" s="147">
        <v>25</v>
      </c>
      <c r="S66" s="147">
        <v>176</v>
      </c>
      <c r="T66" s="152">
        <v>201</v>
      </c>
      <c r="U66" s="159">
        <v>201</v>
      </c>
      <c r="V66" s="147">
        <f t="shared" si="0"/>
        <v>2.161290322580645</v>
      </c>
      <c r="W66" s="160">
        <v>93</v>
      </c>
      <c r="X66" s="156">
        <v>201</v>
      </c>
      <c r="Y66" s="148">
        <v>67</v>
      </c>
      <c r="Z66" s="149">
        <v>2.68</v>
      </c>
    </row>
    <row r="67" spans="1:26">
      <c r="A67" s="232"/>
      <c r="B67" s="32" t="s">
        <v>63</v>
      </c>
      <c r="C67" s="51">
        <v>0</v>
      </c>
      <c r="D67" s="130">
        <v>0</v>
      </c>
      <c r="E67" s="130">
        <v>0</v>
      </c>
      <c r="F67" s="130">
        <v>0</v>
      </c>
      <c r="G67" s="130">
        <v>0</v>
      </c>
      <c r="H67" s="130">
        <v>0</v>
      </c>
      <c r="I67" s="130">
        <v>0</v>
      </c>
      <c r="J67" s="130">
        <v>0</v>
      </c>
      <c r="K67" s="130">
        <v>0</v>
      </c>
      <c r="L67" s="130">
        <v>0</v>
      </c>
      <c r="M67" s="130">
        <v>0</v>
      </c>
      <c r="N67" s="130">
        <v>0</v>
      </c>
      <c r="O67" s="130">
        <v>78</v>
      </c>
      <c r="P67" s="130">
        <v>78</v>
      </c>
      <c r="Q67" s="130">
        <v>55</v>
      </c>
      <c r="R67" s="130">
        <v>133</v>
      </c>
      <c r="S67" s="130">
        <v>274</v>
      </c>
      <c r="T67" s="153">
        <v>407</v>
      </c>
      <c r="U67" s="51">
        <v>407</v>
      </c>
      <c r="V67" s="130">
        <f t="shared" si="0"/>
        <v>4.376344086021505</v>
      </c>
      <c r="W67" s="40">
        <v>93</v>
      </c>
      <c r="X67" s="157">
        <v>407</v>
      </c>
      <c r="Y67" s="139">
        <v>135.66666666666666</v>
      </c>
      <c r="Z67" s="150">
        <v>5.4266666666666659</v>
      </c>
    </row>
    <row r="68" spans="1:26">
      <c r="A68" s="232"/>
      <c r="B68" s="34" t="s">
        <v>64</v>
      </c>
      <c r="C68" s="52">
        <v>0</v>
      </c>
      <c r="D68" s="131">
        <v>0</v>
      </c>
      <c r="E68" s="131">
        <v>0</v>
      </c>
      <c r="F68" s="131">
        <v>0</v>
      </c>
      <c r="G68" s="131">
        <v>0</v>
      </c>
      <c r="H68" s="131">
        <v>0</v>
      </c>
      <c r="I68" s="131">
        <v>0</v>
      </c>
      <c r="J68" s="131">
        <v>0</v>
      </c>
      <c r="K68" s="131">
        <v>0</v>
      </c>
      <c r="L68" s="131">
        <v>0</v>
      </c>
      <c r="M68" s="131">
        <v>0</v>
      </c>
      <c r="N68" s="131">
        <v>0</v>
      </c>
      <c r="O68" s="131">
        <v>84</v>
      </c>
      <c r="P68" s="131">
        <v>84</v>
      </c>
      <c r="Q68" s="131">
        <v>74</v>
      </c>
      <c r="R68" s="131">
        <v>158</v>
      </c>
      <c r="S68" s="131">
        <v>450</v>
      </c>
      <c r="T68" s="154">
        <v>608</v>
      </c>
      <c r="U68" s="52">
        <v>608</v>
      </c>
      <c r="V68" s="131">
        <f t="shared" si="0"/>
        <v>6.5376344086021509</v>
      </c>
      <c r="W68" s="41">
        <v>93</v>
      </c>
      <c r="X68" s="157">
        <v>608</v>
      </c>
      <c r="Y68" s="139">
        <v>202.66666666666666</v>
      </c>
      <c r="Z68" s="150">
        <v>8.1066666666666656</v>
      </c>
    </row>
    <row r="69" spans="1:26">
      <c r="A69" s="233"/>
      <c r="B69" s="32" t="s">
        <v>53</v>
      </c>
      <c r="C69" s="142">
        <v>0</v>
      </c>
      <c r="D69" s="143">
        <v>0</v>
      </c>
      <c r="E69" s="143">
        <v>0</v>
      </c>
      <c r="F69" s="143">
        <v>0</v>
      </c>
      <c r="G69" s="143">
        <v>0</v>
      </c>
      <c r="H69" s="143">
        <v>0</v>
      </c>
      <c r="I69" s="143">
        <v>0</v>
      </c>
      <c r="J69" s="143">
        <v>0</v>
      </c>
      <c r="K69" s="143">
        <v>0</v>
      </c>
      <c r="L69" s="143">
        <v>0</v>
      </c>
      <c r="M69" s="143">
        <v>35</v>
      </c>
      <c r="N69" s="143">
        <v>35</v>
      </c>
      <c r="O69" s="143">
        <v>86</v>
      </c>
      <c r="P69" s="143">
        <v>121</v>
      </c>
      <c r="Q69" s="143">
        <v>121</v>
      </c>
      <c r="R69" s="143">
        <v>242</v>
      </c>
      <c r="S69" s="143">
        <v>94</v>
      </c>
      <c r="T69" s="155">
        <v>336</v>
      </c>
      <c r="U69" s="142">
        <v>336</v>
      </c>
      <c r="V69" s="143">
        <f t="shared" si="0"/>
        <v>3.6129032258064515</v>
      </c>
      <c r="W69" s="141">
        <v>93</v>
      </c>
      <c r="X69" s="158">
        <v>301</v>
      </c>
      <c r="Y69" s="145">
        <v>100.33333333333333</v>
      </c>
      <c r="Z69" s="151">
        <v>4.0133333333333328</v>
      </c>
    </row>
    <row r="70" spans="1:26">
      <c r="A70" s="231" t="s">
        <v>69</v>
      </c>
      <c r="B70" s="32" t="s">
        <v>62</v>
      </c>
      <c r="C70" s="159">
        <v>0</v>
      </c>
      <c r="D70" s="147">
        <v>0</v>
      </c>
      <c r="E70" s="147">
        <v>0</v>
      </c>
      <c r="F70" s="147">
        <v>0</v>
      </c>
      <c r="G70" s="147">
        <v>0</v>
      </c>
      <c r="H70" s="147">
        <v>0</v>
      </c>
      <c r="I70" s="147">
        <v>0</v>
      </c>
      <c r="J70" s="147">
        <v>0</v>
      </c>
      <c r="K70" s="147">
        <v>0</v>
      </c>
      <c r="L70" s="147">
        <v>0</v>
      </c>
      <c r="M70" s="147">
        <v>84</v>
      </c>
      <c r="N70" s="147">
        <v>84</v>
      </c>
      <c r="O70" s="147">
        <v>37</v>
      </c>
      <c r="P70" s="147">
        <v>121</v>
      </c>
      <c r="Q70" s="147">
        <v>24</v>
      </c>
      <c r="R70" s="147">
        <v>145</v>
      </c>
      <c r="S70" s="147">
        <v>0</v>
      </c>
      <c r="T70" s="152"/>
      <c r="U70" s="159">
        <v>145</v>
      </c>
      <c r="V70" s="147">
        <f t="shared" si="0"/>
        <v>1.3425925925925926</v>
      </c>
      <c r="W70" s="160">
        <v>108</v>
      </c>
      <c r="X70" s="156">
        <v>61</v>
      </c>
      <c r="Y70" s="148">
        <v>20.333333333333332</v>
      </c>
      <c r="Z70" s="149">
        <v>0.81333333333333324</v>
      </c>
    </row>
    <row r="71" spans="1:26">
      <c r="A71" s="232"/>
      <c r="B71" s="32" t="s">
        <v>63</v>
      </c>
      <c r="C71" s="51">
        <v>0</v>
      </c>
      <c r="D71" s="130">
        <v>0</v>
      </c>
      <c r="E71" s="130">
        <v>0</v>
      </c>
      <c r="F71" s="130">
        <v>0</v>
      </c>
      <c r="G71" s="130">
        <v>0</v>
      </c>
      <c r="H71" s="130">
        <v>0</v>
      </c>
      <c r="I71" s="130">
        <v>0</v>
      </c>
      <c r="J71" s="130">
        <v>0</v>
      </c>
      <c r="K71" s="130">
        <v>0</v>
      </c>
      <c r="L71" s="130">
        <v>0</v>
      </c>
      <c r="M71" s="130">
        <v>144</v>
      </c>
      <c r="N71" s="130">
        <v>144</v>
      </c>
      <c r="O71" s="130">
        <v>380</v>
      </c>
      <c r="P71" s="130">
        <v>524</v>
      </c>
      <c r="Q71" s="130">
        <v>138</v>
      </c>
      <c r="R71" s="130">
        <v>662</v>
      </c>
      <c r="S71" s="130">
        <v>0</v>
      </c>
      <c r="T71" s="153"/>
      <c r="U71" s="51">
        <v>662</v>
      </c>
      <c r="V71" s="130">
        <f t="shared" ref="V71:V77" si="2">+U71/W71</f>
        <v>6.1296296296296298</v>
      </c>
      <c r="W71" s="40">
        <v>108</v>
      </c>
      <c r="X71" s="157">
        <v>518</v>
      </c>
      <c r="Y71" s="139">
        <v>172.66666666666666</v>
      </c>
      <c r="Z71" s="150">
        <v>6.9066666666666663</v>
      </c>
    </row>
    <row r="72" spans="1:26">
      <c r="A72" s="232"/>
      <c r="B72" s="34" t="s">
        <v>64</v>
      </c>
      <c r="C72" s="52">
        <v>0</v>
      </c>
      <c r="D72" s="131">
        <v>0</v>
      </c>
      <c r="E72" s="131">
        <v>0</v>
      </c>
      <c r="F72" s="131">
        <v>0</v>
      </c>
      <c r="G72" s="131">
        <v>0</v>
      </c>
      <c r="H72" s="131">
        <v>0</v>
      </c>
      <c r="I72" s="131">
        <v>0</v>
      </c>
      <c r="J72" s="131">
        <v>0</v>
      </c>
      <c r="K72" s="131">
        <v>0</v>
      </c>
      <c r="L72" s="131">
        <v>0</v>
      </c>
      <c r="M72" s="131">
        <v>228</v>
      </c>
      <c r="N72" s="131">
        <v>228</v>
      </c>
      <c r="O72" s="131">
        <v>417</v>
      </c>
      <c r="P72" s="131">
        <v>645</v>
      </c>
      <c r="Q72" s="131">
        <v>162</v>
      </c>
      <c r="R72" s="131">
        <v>807</v>
      </c>
      <c r="S72" s="131">
        <v>0</v>
      </c>
      <c r="T72" s="154"/>
      <c r="U72" s="52">
        <v>807</v>
      </c>
      <c r="V72" s="131">
        <f t="shared" si="2"/>
        <v>7.4722222222222223</v>
      </c>
      <c r="W72" s="41">
        <v>108</v>
      </c>
      <c r="X72" s="157">
        <v>579</v>
      </c>
      <c r="Y72" s="139">
        <v>193</v>
      </c>
      <c r="Z72" s="150">
        <v>7.72</v>
      </c>
    </row>
    <row r="73" spans="1:26" ht="17.25" thickBot="1">
      <c r="A73" s="232"/>
      <c r="B73" s="198" t="s">
        <v>53</v>
      </c>
      <c r="C73" s="133">
        <v>0</v>
      </c>
      <c r="D73" s="134">
        <v>0</v>
      </c>
      <c r="E73" s="134">
        <v>0</v>
      </c>
      <c r="F73" s="134">
        <v>0</v>
      </c>
      <c r="G73" s="134">
        <v>0</v>
      </c>
      <c r="H73" s="134">
        <v>0</v>
      </c>
      <c r="I73" s="134">
        <v>0</v>
      </c>
      <c r="J73" s="134">
        <v>0</v>
      </c>
      <c r="K73" s="134">
        <v>0</v>
      </c>
      <c r="L73" s="134">
        <v>50</v>
      </c>
      <c r="M73" s="134">
        <v>188</v>
      </c>
      <c r="N73" s="134">
        <v>238</v>
      </c>
      <c r="O73" s="134">
        <v>220</v>
      </c>
      <c r="P73" s="134">
        <v>458</v>
      </c>
      <c r="Q73" s="134">
        <v>200</v>
      </c>
      <c r="R73" s="134">
        <v>658</v>
      </c>
      <c r="S73" s="134">
        <v>0</v>
      </c>
      <c r="T73" s="163"/>
      <c r="U73" s="133">
        <v>658</v>
      </c>
      <c r="V73" s="134">
        <f t="shared" si="2"/>
        <v>6.0925925925925926</v>
      </c>
      <c r="W73" s="42">
        <v>108</v>
      </c>
      <c r="X73" s="165">
        <v>420</v>
      </c>
      <c r="Y73" s="166">
        <v>140</v>
      </c>
      <c r="Z73" s="167">
        <v>5.6</v>
      </c>
    </row>
    <row r="74" spans="1:26">
      <c r="A74" s="240" t="s">
        <v>70</v>
      </c>
      <c r="B74" s="30" t="s">
        <v>62</v>
      </c>
      <c r="C74" s="50">
        <v>0</v>
      </c>
      <c r="D74" s="129">
        <v>0</v>
      </c>
      <c r="E74" s="129">
        <v>393.3</v>
      </c>
      <c r="F74" s="129">
        <v>393.3</v>
      </c>
      <c r="G74" s="129">
        <v>1484.7</v>
      </c>
      <c r="H74" s="129">
        <v>1878</v>
      </c>
      <c r="I74" s="129">
        <v>3542</v>
      </c>
      <c r="J74" s="129">
        <v>5420</v>
      </c>
      <c r="K74" s="129">
        <v>4562</v>
      </c>
      <c r="L74" s="129">
        <v>9982</v>
      </c>
      <c r="M74" s="129">
        <v>13734</v>
      </c>
      <c r="N74" s="129">
        <v>23716</v>
      </c>
      <c r="O74" s="129">
        <v>29562</v>
      </c>
      <c r="P74" s="129">
        <v>53278</v>
      </c>
      <c r="Q74" s="129">
        <v>32205.5</v>
      </c>
      <c r="R74" s="129">
        <v>85478.5</v>
      </c>
      <c r="S74" s="129">
        <v>38310.700000000004</v>
      </c>
      <c r="T74" s="168">
        <v>123644.2</v>
      </c>
      <c r="U74" s="50">
        <v>123789.2</v>
      </c>
      <c r="V74" s="129">
        <f t="shared" si="2"/>
        <v>952.22461538461539</v>
      </c>
      <c r="W74" s="39">
        <v>130</v>
      </c>
      <c r="X74" s="169">
        <v>100036.2</v>
      </c>
      <c r="Y74" s="136">
        <v>33345.4</v>
      </c>
      <c r="Z74" s="170">
        <v>1333.816</v>
      </c>
    </row>
    <row r="75" spans="1:26">
      <c r="A75" s="232"/>
      <c r="B75" s="32" t="s">
        <v>63</v>
      </c>
      <c r="C75" s="51">
        <v>0</v>
      </c>
      <c r="D75" s="130">
        <v>0</v>
      </c>
      <c r="E75" s="130">
        <v>213</v>
      </c>
      <c r="F75" s="130">
        <v>213</v>
      </c>
      <c r="G75" s="130">
        <v>1431</v>
      </c>
      <c r="H75" s="130">
        <v>2644</v>
      </c>
      <c r="I75" s="130">
        <v>4565</v>
      </c>
      <c r="J75" s="130">
        <v>7209</v>
      </c>
      <c r="K75" s="130">
        <v>5203</v>
      </c>
      <c r="L75" s="130">
        <v>12412</v>
      </c>
      <c r="M75" s="130">
        <v>9517</v>
      </c>
      <c r="N75" s="130">
        <v>21929</v>
      </c>
      <c r="O75" s="130">
        <v>19466.5</v>
      </c>
      <c r="P75" s="130">
        <v>41391.5</v>
      </c>
      <c r="Q75" s="130">
        <v>18712</v>
      </c>
      <c r="R75" s="130">
        <v>60103.5</v>
      </c>
      <c r="S75" s="130">
        <v>22677</v>
      </c>
      <c r="T75" s="153">
        <v>82118.5</v>
      </c>
      <c r="U75" s="51">
        <v>82780.5</v>
      </c>
      <c r="V75" s="130">
        <f t="shared" si="2"/>
        <v>636.77307692307693</v>
      </c>
      <c r="W75" s="40">
        <v>130</v>
      </c>
      <c r="X75" s="157">
        <v>60855.5</v>
      </c>
      <c r="Y75" s="139">
        <v>20285.166666666668</v>
      </c>
      <c r="Z75" s="150">
        <v>811.40666666666675</v>
      </c>
    </row>
    <row r="76" spans="1:26">
      <c r="A76" s="232"/>
      <c r="B76" s="34" t="s">
        <v>64</v>
      </c>
      <c r="C76" s="52">
        <v>0</v>
      </c>
      <c r="D76" s="131">
        <v>0</v>
      </c>
      <c r="E76" s="131">
        <v>606.29999999999995</v>
      </c>
      <c r="F76" s="131">
        <v>606.29999999999995</v>
      </c>
      <c r="G76" s="131">
        <v>2915.7</v>
      </c>
      <c r="H76" s="131">
        <v>4522</v>
      </c>
      <c r="I76" s="131">
        <v>8107</v>
      </c>
      <c r="J76" s="131">
        <v>12629</v>
      </c>
      <c r="K76" s="131">
        <v>9765</v>
      </c>
      <c r="L76" s="131">
        <v>22394</v>
      </c>
      <c r="M76" s="131">
        <v>23251</v>
      </c>
      <c r="N76" s="131">
        <v>45645</v>
      </c>
      <c r="O76" s="131">
        <v>48986.5</v>
      </c>
      <c r="P76" s="131">
        <v>94669.5</v>
      </c>
      <c r="Q76" s="131">
        <v>50917.5</v>
      </c>
      <c r="R76" s="131">
        <v>145582</v>
      </c>
      <c r="S76" s="131">
        <v>60987.700000000004</v>
      </c>
      <c r="T76" s="154">
        <v>205762.69999999998</v>
      </c>
      <c r="U76" s="52">
        <v>206569.69999999998</v>
      </c>
      <c r="V76" s="131">
        <f t="shared" si="2"/>
        <v>1588.9976923076922</v>
      </c>
      <c r="W76" s="41">
        <v>130</v>
      </c>
      <c r="X76" s="157">
        <v>160891.69999999998</v>
      </c>
      <c r="Y76" s="139">
        <v>53630.566666666658</v>
      </c>
      <c r="Z76" s="150">
        <v>2145.2226666666666</v>
      </c>
    </row>
    <row r="77" spans="1:26" ht="17.25" thickBot="1">
      <c r="A77" s="241"/>
      <c r="B77" s="35" t="s">
        <v>53</v>
      </c>
      <c r="C77" s="53">
        <v>0</v>
      </c>
      <c r="D77" s="132">
        <v>0</v>
      </c>
      <c r="E77" s="132">
        <v>220</v>
      </c>
      <c r="F77" s="132">
        <v>220</v>
      </c>
      <c r="G77" s="132">
        <v>483</v>
      </c>
      <c r="H77" s="132">
        <v>703</v>
      </c>
      <c r="I77" s="132">
        <v>1377</v>
      </c>
      <c r="J77" s="132">
        <v>2080</v>
      </c>
      <c r="K77" s="132">
        <v>1869</v>
      </c>
      <c r="L77" s="132">
        <v>3949</v>
      </c>
      <c r="M77" s="132">
        <v>5075</v>
      </c>
      <c r="N77" s="132">
        <v>9024</v>
      </c>
      <c r="O77" s="132">
        <v>12274</v>
      </c>
      <c r="P77" s="132">
        <v>21294</v>
      </c>
      <c r="Q77" s="132">
        <v>9458</v>
      </c>
      <c r="R77" s="132">
        <v>30752</v>
      </c>
      <c r="S77" s="132">
        <v>11692</v>
      </c>
      <c r="T77" s="171">
        <v>41786</v>
      </c>
      <c r="U77" s="53">
        <v>42444</v>
      </c>
      <c r="V77" s="132">
        <f t="shared" si="2"/>
        <v>325.46143437077131</v>
      </c>
      <c r="W77" s="43">
        <f>AVERAGE(W6:W73)</f>
        <v>130.41176470588235</v>
      </c>
      <c r="X77" s="172">
        <v>33646</v>
      </c>
      <c r="Y77" s="173">
        <v>11215.333333333334</v>
      </c>
      <c r="Z77" s="174">
        <v>448.61333333333334</v>
      </c>
    </row>
    <row r="78" spans="1:26">
      <c r="I78" s="105"/>
    </row>
    <row r="79" spans="1:26">
      <c r="T79" s="109"/>
    </row>
    <row r="83" spans="17:21">
      <c r="Q83" s="107"/>
      <c r="R83" s="107"/>
      <c r="S83" s="107"/>
      <c r="T83" s="107"/>
      <c r="U83" s="107"/>
    </row>
    <row r="84" spans="17:21">
      <c r="Q84" s="107"/>
      <c r="R84" s="108"/>
      <c r="S84" s="107"/>
      <c r="T84" s="107"/>
      <c r="U84" s="107"/>
    </row>
    <row r="85" spans="17:21">
      <c r="Q85" s="107"/>
      <c r="R85" s="108"/>
      <c r="S85" s="107"/>
      <c r="T85" s="107"/>
      <c r="U85" s="107"/>
    </row>
    <row r="86" spans="17:21">
      <c r="Q86" s="107"/>
      <c r="R86" s="108"/>
      <c r="S86" s="107"/>
      <c r="T86" s="107"/>
      <c r="U86" s="107"/>
    </row>
    <row r="87" spans="17:21">
      <c r="Q87" s="107"/>
      <c r="R87" s="108"/>
      <c r="S87" s="107"/>
      <c r="T87" s="107"/>
      <c r="U87" s="107"/>
    </row>
    <row r="88" spans="17:21">
      <c r="Q88" s="107"/>
      <c r="R88" s="108"/>
      <c r="S88" s="107"/>
      <c r="T88" s="107"/>
      <c r="U88" s="107"/>
    </row>
    <row r="89" spans="17:21">
      <c r="Q89" s="107"/>
      <c r="R89" s="108"/>
      <c r="S89" s="107"/>
      <c r="T89" s="107"/>
      <c r="U89" s="107"/>
    </row>
    <row r="90" spans="17:21">
      <c r="Q90" s="107"/>
      <c r="R90" s="108"/>
      <c r="S90" s="107"/>
      <c r="T90" s="107"/>
      <c r="U90" s="107"/>
    </row>
    <row r="91" spans="17:21">
      <c r="Q91" s="107"/>
      <c r="R91" s="108"/>
      <c r="S91" s="107"/>
      <c r="T91" s="107"/>
      <c r="U91" s="107"/>
    </row>
    <row r="92" spans="17:21">
      <c r="Q92" s="107"/>
      <c r="R92" s="108"/>
      <c r="S92" s="107"/>
      <c r="T92" s="107"/>
      <c r="U92" s="107"/>
    </row>
    <row r="93" spans="17:21">
      <c r="Q93" s="107"/>
      <c r="R93" s="108"/>
      <c r="S93" s="107"/>
      <c r="T93" s="107"/>
      <c r="U93" s="107"/>
    </row>
    <row r="94" spans="17:21">
      <c r="Q94" s="107"/>
      <c r="R94" s="108"/>
      <c r="S94" s="107"/>
      <c r="T94" s="107"/>
      <c r="U94" s="107"/>
    </row>
    <row r="95" spans="17:21">
      <c r="Q95" s="107"/>
      <c r="R95" s="108"/>
      <c r="S95" s="107"/>
      <c r="T95" s="107"/>
      <c r="U95" s="107"/>
    </row>
    <row r="96" spans="17:21">
      <c r="Q96" s="107"/>
      <c r="R96" s="108"/>
      <c r="S96" s="107"/>
      <c r="T96" s="107"/>
      <c r="U96" s="107"/>
    </row>
    <row r="97" spans="17:21">
      <c r="Q97" s="107"/>
      <c r="R97" s="108"/>
      <c r="S97" s="107"/>
      <c r="T97" s="107"/>
      <c r="U97" s="107"/>
    </row>
    <row r="98" spans="17:21">
      <c r="Q98" s="107"/>
      <c r="R98" s="108"/>
      <c r="S98" s="107"/>
      <c r="T98" s="107"/>
      <c r="U98" s="107"/>
    </row>
    <row r="99" spans="17:21">
      <c r="Q99" s="107"/>
      <c r="R99" s="108"/>
      <c r="S99" s="107"/>
      <c r="T99" s="107"/>
      <c r="U99" s="107"/>
    </row>
    <row r="100" spans="17:21">
      <c r="Q100" s="107"/>
      <c r="R100" s="108"/>
      <c r="S100" s="107"/>
      <c r="T100" s="107"/>
      <c r="U100" s="107"/>
    </row>
    <row r="101" spans="17:21">
      <c r="Q101" s="107"/>
      <c r="R101" s="107"/>
      <c r="S101" s="107"/>
      <c r="T101" s="107"/>
      <c r="U101" s="107"/>
    </row>
    <row r="102" spans="17:21">
      <c r="Q102" s="107"/>
      <c r="R102" s="107"/>
      <c r="S102" s="107"/>
      <c r="T102" s="107"/>
      <c r="U102" s="107"/>
    </row>
    <row r="103" spans="17:21">
      <c r="Q103" s="107"/>
      <c r="R103" s="107"/>
      <c r="S103" s="107"/>
      <c r="T103" s="107"/>
      <c r="U103" s="107"/>
    </row>
    <row r="104" spans="17:21">
      <c r="Q104" s="107"/>
      <c r="R104" s="107"/>
      <c r="S104" s="107"/>
      <c r="T104" s="107"/>
      <c r="U104" s="107"/>
    </row>
  </sheetData>
  <mergeCells count="31">
    <mergeCell ref="A62:A65"/>
    <mergeCell ref="I3:J4"/>
    <mergeCell ref="A66:A69"/>
    <mergeCell ref="X3:Z4"/>
    <mergeCell ref="A6:A9"/>
    <mergeCell ref="K3:L4"/>
    <mergeCell ref="M3:N4"/>
    <mergeCell ref="O3:P4"/>
    <mergeCell ref="Q3:R4"/>
    <mergeCell ref="S3:T4"/>
    <mergeCell ref="A3:A5"/>
    <mergeCell ref="B3:B5"/>
    <mergeCell ref="C3:D4"/>
    <mergeCell ref="E3:F4"/>
    <mergeCell ref="G3:H4"/>
    <mergeCell ref="A58:A61"/>
    <mergeCell ref="U3:W4"/>
    <mergeCell ref="A70:A73"/>
    <mergeCell ref="A74:A77"/>
    <mergeCell ref="A10:A13"/>
    <mergeCell ref="A14:A17"/>
    <mergeCell ref="A18:A21"/>
    <mergeCell ref="A22:A25"/>
    <mergeCell ref="A26:A29"/>
    <mergeCell ref="A30:A33"/>
    <mergeCell ref="A34:A37"/>
    <mergeCell ref="A38:A41"/>
    <mergeCell ref="A42:A45"/>
    <mergeCell ref="A46:A49"/>
    <mergeCell ref="A50:A53"/>
    <mergeCell ref="A54:A57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02"/>
  <sheetViews>
    <sheetView zoomScale="80" zoomScaleNormal="80" workbookViewId="0">
      <selection activeCell="K196" sqref="K196"/>
    </sheetView>
  </sheetViews>
  <sheetFormatPr defaultRowHeight="16.5"/>
  <cols>
    <col min="1" max="1" width="9.25" customWidth="1"/>
    <col min="2" max="2" width="13.5" bestFit="1" customWidth="1"/>
    <col min="3" max="3" width="6.75" bestFit="1" customWidth="1"/>
    <col min="4" max="4" width="6.75" hidden="1" customWidth="1"/>
    <col min="5" max="5" width="8.125" bestFit="1" customWidth="1"/>
    <col min="6" max="6" width="8.125" hidden="1" customWidth="1"/>
    <col min="7" max="7" width="9.25" bestFit="1" customWidth="1"/>
    <col min="8" max="8" width="9.25" hidden="1" customWidth="1"/>
    <col min="9" max="9" width="9.25" bestFit="1" customWidth="1"/>
    <col min="10" max="10" width="9.25" hidden="1" customWidth="1"/>
    <col min="11" max="11" width="9.25" bestFit="1" customWidth="1"/>
    <col min="12" max="12" width="9.25" hidden="1" customWidth="1"/>
    <col min="13" max="13" width="9.25" bestFit="1" customWidth="1"/>
    <col min="14" max="14" width="10.25" hidden="1" customWidth="1"/>
    <col min="15" max="15" width="9.25" bestFit="1" customWidth="1"/>
    <col min="16" max="16" width="10.25" hidden="1" customWidth="1"/>
    <col min="17" max="17" width="10.25" bestFit="1" customWidth="1"/>
    <col min="18" max="18" width="10.25" hidden="1" customWidth="1"/>
    <col min="19" max="19" width="10.25" bestFit="1" customWidth="1"/>
    <col min="20" max="20" width="10.25" hidden="1" customWidth="1"/>
    <col min="21" max="21" width="10.25" bestFit="1" customWidth="1"/>
    <col min="22" max="22" width="9.25" bestFit="1" customWidth="1"/>
    <col min="23" max="24" width="8.375" bestFit="1" customWidth="1"/>
  </cols>
  <sheetData>
    <row r="1" spans="1:24" ht="38.25">
      <c r="G1" s="45" t="s">
        <v>96</v>
      </c>
    </row>
    <row r="3" spans="1:24" ht="17.25" thickBot="1">
      <c r="X3" s="127" t="s">
        <v>97</v>
      </c>
    </row>
    <row r="4" spans="1:24" s="1" customFormat="1">
      <c r="A4" s="255" t="s">
        <v>54</v>
      </c>
      <c r="B4" s="258" t="s">
        <v>47</v>
      </c>
      <c r="C4" s="261" t="s">
        <v>55</v>
      </c>
      <c r="D4" s="242"/>
      <c r="E4" s="242" t="s">
        <v>56</v>
      </c>
      <c r="F4" s="242"/>
      <c r="G4" s="242" t="s">
        <v>48</v>
      </c>
      <c r="H4" s="242"/>
      <c r="I4" s="242" t="s">
        <v>49</v>
      </c>
      <c r="J4" s="242"/>
      <c r="K4" s="242" t="s">
        <v>57</v>
      </c>
      <c r="L4" s="242"/>
      <c r="M4" s="242" t="s">
        <v>50</v>
      </c>
      <c r="N4" s="242"/>
      <c r="O4" s="242" t="s">
        <v>51</v>
      </c>
      <c r="P4" s="242"/>
      <c r="Q4" s="242" t="s">
        <v>58</v>
      </c>
      <c r="R4" s="242"/>
      <c r="S4" s="266" t="s">
        <v>52</v>
      </c>
      <c r="T4" s="267"/>
      <c r="U4" s="270" t="s">
        <v>65</v>
      </c>
      <c r="V4" s="244" t="s">
        <v>59</v>
      </c>
      <c r="W4" s="245"/>
      <c r="X4" s="246"/>
    </row>
    <row r="5" spans="1:24" s="1" customFormat="1" ht="17.25" thickBot="1">
      <c r="A5" s="256"/>
      <c r="B5" s="259"/>
      <c r="C5" s="262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68"/>
      <c r="T5" s="269"/>
      <c r="U5" s="271"/>
      <c r="V5" s="247"/>
      <c r="W5" s="248"/>
      <c r="X5" s="249"/>
    </row>
    <row r="6" spans="1:24" s="1" customFormat="1" ht="17.25" thickBot="1">
      <c r="A6" s="257"/>
      <c r="B6" s="260"/>
      <c r="C6" s="24" t="s">
        <v>0</v>
      </c>
      <c r="D6" s="128" t="s">
        <v>1</v>
      </c>
      <c r="E6" s="128" t="s">
        <v>0</v>
      </c>
      <c r="F6" s="128" t="s">
        <v>1</v>
      </c>
      <c r="G6" s="128" t="s">
        <v>0</v>
      </c>
      <c r="H6" s="128" t="s">
        <v>1</v>
      </c>
      <c r="I6" s="128" t="s">
        <v>0</v>
      </c>
      <c r="J6" s="128" t="s">
        <v>1</v>
      </c>
      <c r="K6" s="128" t="s">
        <v>0</v>
      </c>
      <c r="L6" s="128" t="s">
        <v>1</v>
      </c>
      <c r="M6" s="128" t="s">
        <v>0</v>
      </c>
      <c r="N6" s="128" t="s">
        <v>1</v>
      </c>
      <c r="O6" s="128" t="s">
        <v>0</v>
      </c>
      <c r="P6" s="128" t="s">
        <v>1</v>
      </c>
      <c r="Q6" s="128" t="s">
        <v>0</v>
      </c>
      <c r="R6" s="128" t="s">
        <v>1</v>
      </c>
      <c r="S6" s="128" t="s">
        <v>0</v>
      </c>
      <c r="T6" s="25" t="s">
        <v>1</v>
      </c>
      <c r="U6" s="116" t="s">
        <v>1</v>
      </c>
      <c r="V6" s="27" t="s">
        <v>1</v>
      </c>
      <c r="W6" s="28" t="s">
        <v>60</v>
      </c>
      <c r="X6" s="29" t="s">
        <v>61</v>
      </c>
    </row>
    <row r="7" spans="1:24" s="1" customFormat="1">
      <c r="A7" s="263" t="s">
        <v>66</v>
      </c>
      <c r="B7" s="39" t="s">
        <v>62</v>
      </c>
      <c r="C7" s="50">
        <v>0</v>
      </c>
      <c r="D7" s="129">
        <v>0</v>
      </c>
      <c r="E7" s="129">
        <v>0</v>
      </c>
      <c r="F7" s="129">
        <v>0</v>
      </c>
      <c r="G7" s="129">
        <v>0</v>
      </c>
      <c r="H7" s="129">
        <v>0</v>
      </c>
      <c r="I7" s="129">
        <v>0</v>
      </c>
      <c r="J7" s="129">
        <v>0</v>
      </c>
      <c r="K7" s="129">
        <v>10</v>
      </c>
      <c r="L7" s="129">
        <v>10</v>
      </c>
      <c r="M7" s="129">
        <v>68</v>
      </c>
      <c r="N7" s="129">
        <v>78</v>
      </c>
      <c r="O7" s="129">
        <v>105</v>
      </c>
      <c r="P7" s="129">
        <v>183</v>
      </c>
      <c r="Q7" s="129">
        <v>107</v>
      </c>
      <c r="R7" s="129">
        <v>290</v>
      </c>
      <c r="S7" s="129">
        <v>149</v>
      </c>
      <c r="T7" s="39">
        <v>439</v>
      </c>
      <c r="U7" s="46">
        <v>439</v>
      </c>
      <c r="V7" s="135">
        <v>361</v>
      </c>
      <c r="W7" s="136">
        <v>120.33333333333333</v>
      </c>
      <c r="X7" s="137">
        <v>4.8133333333333335</v>
      </c>
    </row>
    <row r="8" spans="1:24" s="1" customFormat="1">
      <c r="A8" s="264"/>
      <c r="B8" s="40" t="s">
        <v>63</v>
      </c>
      <c r="C8" s="51">
        <v>0</v>
      </c>
      <c r="D8" s="130">
        <v>0</v>
      </c>
      <c r="E8" s="130">
        <v>0</v>
      </c>
      <c r="F8" s="130">
        <v>0</v>
      </c>
      <c r="G8" s="130">
        <v>0</v>
      </c>
      <c r="H8" s="130">
        <v>0</v>
      </c>
      <c r="I8" s="130">
        <v>18</v>
      </c>
      <c r="J8" s="130">
        <v>18</v>
      </c>
      <c r="K8" s="130">
        <v>123</v>
      </c>
      <c r="L8" s="130">
        <v>141</v>
      </c>
      <c r="M8" s="130">
        <v>320</v>
      </c>
      <c r="N8" s="130">
        <v>461</v>
      </c>
      <c r="O8" s="130">
        <v>263</v>
      </c>
      <c r="P8" s="130">
        <v>724</v>
      </c>
      <c r="Q8" s="130">
        <v>351</v>
      </c>
      <c r="R8" s="130">
        <v>1075</v>
      </c>
      <c r="S8" s="130">
        <v>430</v>
      </c>
      <c r="T8" s="40">
        <v>1505</v>
      </c>
      <c r="U8" s="47">
        <v>1505</v>
      </c>
      <c r="V8" s="138">
        <v>1044</v>
      </c>
      <c r="W8" s="139">
        <v>348</v>
      </c>
      <c r="X8" s="140">
        <v>13.92</v>
      </c>
    </row>
    <row r="9" spans="1:24" s="1" customFormat="1">
      <c r="A9" s="264"/>
      <c r="B9" s="41" t="s">
        <v>64</v>
      </c>
      <c r="C9" s="52">
        <v>0</v>
      </c>
      <c r="D9" s="131">
        <v>0</v>
      </c>
      <c r="E9" s="131">
        <v>0</v>
      </c>
      <c r="F9" s="131">
        <v>0</v>
      </c>
      <c r="G9" s="131">
        <v>0</v>
      </c>
      <c r="H9" s="131">
        <v>0</v>
      </c>
      <c r="I9" s="131">
        <v>18</v>
      </c>
      <c r="J9" s="131">
        <v>18</v>
      </c>
      <c r="K9" s="131">
        <v>133</v>
      </c>
      <c r="L9" s="131">
        <v>151</v>
      </c>
      <c r="M9" s="131">
        <v>388</v>
      </c>
      <c r="N9" s="131">
        <v>539</v>
      </c>
      <c r="O9" s="131">
        <v>368</v>
      </c>
      <c r="P9" s="131">
        <v>907</v>
      </c>
      <c r="Q9" s="131">
        <v>458</v>
      </c>
      <c r="R9" s="131">
        <v>1365</v>
      </c>
      <c r="S9" s="131">
        <v>579</v>
      </c>
      <c r="T9" s="41">
        <v>1944</v>
      </c>
      <c r="U9" s="47">
        <v>1944</v>
      </c>
      <c r="V9" s="138">
        <v>1405</v>
      </c>
      <c r="W9" s="139">
        <v>468.33333333333331</v>
      </c>
      <c r="X9" s="140">
        <v>18.733333333333334</v>
      </c>
    </row>
    <row r="10" spans="1:24" s="1" customFormat="1">
      <c r="A10" s="265"/>
      <c r="B10" s="42" t="s">
        <v>53</v>
      </c>
      <c r="C10" s="133">
        <v>0</v>
      </c>
      <c r="D10" s="134">
        <v>0</v>
      </c>
      <c r="E10" s="134">
        <v>0</v>
      </c>
      <c r="F10" s="134">
        <v>0</v>
      </c>
      <c r="G10" s="134">
        <v>66</v>
      </c>
      <c r="H10" s="134">
        <v>66</v>
      </c>
      <c r="I10" s="134">
        <v>110</v>
      </c>
      <c r="J10" s="134">
        <v>176</v>
      </c>
      <c r="K10" s="134">
        <v>120</v>
      </c>
      <c r="L10" s="134">
        <v>296</v>
      </c>
      <c r="M10" s="134">
        <v>187</v>
      </c>
      <c r="N10" s="134">
        <v>483</v>
      </c>
      <c r="O10" s="134">
        <v>180</v>
      </c>
      <c r="P10" s="134">
        <v>663</v>
      </c>
      <c r="Q10" s="134">
        <v>294</v>
      </c>
      <c r="R10" s="134">
        <v>957</v>
      </c>
      <c r="S10" s="134">
        <v>300</v>
      </c>
      <c r="T10" s="42">
        <v>1257</v>
      </c>
      <c r="U10" s="49">
        <v>1257</v>
      </c>
      <c r="V10" s="179">
        <v>774</v>
      </c>
      <c r="W10" s="166">
        <v>258</v>
      </c>
      <c r="X10" s="180">
        <v>10.32</v>
      </c>
    </row>
    <row r="11" spans="1:24" s="1" customFormat="1">
      <c r="A11" s="231" t="s">
        <v>2</v>
      </c>
      <c r="B11" s="160" t="s">
        <v>62</v>
      </c>
      <c r="C11" s="159">
        <v>0</v>
      </c>
      <c r="D11" s="147">
        <v>0</v>
      </c>
      <c r="E11" s="147">
        <v>0</v>
      </c>
      <c r="F11" s="147">
        <v>0</v>
      </c>
      <c r="G11" s="147">
        <v>0</v>
      </c>
      <c r="H11" s="147">
        <v>0</v>
      </c>
      <c r="I11" s="147">
        <v>0</v>
      </c>
      <c r="J11" s="147">
        <v>0</v>
      </c>
      <c r="K11" s="147">
        <v>0</v>
      </c>
      <c r="L11" s="147">
        <v>0</v>
      </c>
      <c r="M11" s="147">
        <v>0</v>
      </c>
      <c r="N11" s="147">
        <v>0</v>
      </c>
      <c r="O11" s="147">
        <v>0</v>
      </c>
      <c r="P11" s="147">
        <v>0</v>
      </c>
      <c r="Q11" s="147">
        <v>62.7</v>
      </c>
      <c r="R11" s="147">
        <v>62.7</v>
      </c>
      <c r="S11" s="147">
        <v>290.8</v>
      </c>
      <c r="T11" s="160">
        <v>353.5</v>
      </c>
      <c r="U11" s="176">
        <v>353.5</v>
      </c>
      <c r="V11" s="177">
        <v>353.5</v>
      </c>
      <c r="W11" s="148">
        <v>117.83333333333333</v>
      </c>
      <c r="X11" s="178">
        <v>4.7133333333333329</v>
      </c>
    </row>
    <row r="12" spans="1:24" s="1" customFormat="1">
      <c r="A12" s="232"/>
      <c r="B12" s="40" t="s">
        <v>63</v>
      </c>
      <c r="C12" s="51">
        <v>0</v>
      </c>
      <c r="D12" s="130">
        <v>0</v>
      </c>
      <c r="E12" s="130">
        <v>0</v>
      </c>
      <c r="F12" s="130">
        <v>0</v>
      </c>
      <c r="G12" s="130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30">
        <v>0</v>
      </c>
      <c r="N12" s="130">
        <v>0</v>
      </c>
      <c r="O12" s="130">
        <v>0</v>
      </c>
      <c r="P12" s="130">
        <v>0</v>
      </c>
      <c r="Q12" s="130">
        <v>0</v>
      </c>
      <c r="R12" s="130">
        <v>0</v>
      </c>
      <c r="S12" s="130">
        <v>0</v>
      </c>
      <c r="T12" s="40">
        <v>0</v>
      </c>
      <c r="U12" s="47">
        <v>0</v>
      </c>
      <c r="V12" s="138">
        <v>0</v>
      </c>
      <c r="W12" s="139">
        <v>0</v>
      </c>
      <c r="X12" s="140">
        <v>0</v>
      </c>
    </row>
    <row r="13" spans="1:24" s="1" customFormat="1">
      <c r="A13" s="232"/>
      <c r="B13" s="41" t="s">
        <v>64</v>
      </c>
      <c r="C13" s="52"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  <c r="L13" s="131">
        <v>0</v>
      </c>
      <c r="M13" s="131">
        <v>0</v>
      </c>
      <c r="N13" s="131">
        <v>0</v>
      </c>
      <c r="O13" s="131">
        <v>0</v>
      </c>
      <c r="P13" s="131">
        <v>0</v>
      </c>
      <c r="Q13" s="131">
        <v>62.7</v>
      </c>
      <c r="R13" s="131">
        <v>62.7</v>
      </c>
      <c r="S13" s="131">
        <v>290.8</v>
      </c>
      <c r="T13" s="41">
        <v>353.5</v>
      </c>
      <c r="U13" s="47">
        <v>353.5</v>
      </c>
      <c r="V13" s="138">
        <v>353.5</v>
      </c>
      <c r="W13" s="139">
        <v>117.83333333333333</v>
      </c>
      <c r="X13" s="140">
        <v>4.7133333333333329</v>
      </c>
    </row>
    <row r="14" spans="1:24" s="1" customFormat="1">
      <c r="A14" s="233"/>
      <c r="B14" s="141" t="s">
        <v>53</v>
      </c>
      <c r="C14" s="142">
        <v>0</v>
      </c>
      <c r="D14" s="143">
        <v>0</v>
      </c>
      <c r="E14" s="143">
        <v>0</v>
      </c>
      <c r="F14" s="143">
        <v>0</v>
      </c>
      <c r="G14" s="143">
        <v>0</v>
      </c>
      <c r="H14" s="143">
        <v>0</v>
      </c>
      <c r="I14" s="143">
        <v>0</v>
      </c>
      <c r="J14" s="143">
        <v>0</v>
      </c>
      <c r="K14" s="143">
        <v>0</v>
      </c>
      <c r="L14" s="143">
        <v>0</v>
      </c>
      <c r="M14" s="143">
        <v>0</v>
      </c>
      <c r="N14" s="143">
        <v>0</v>
      </c>
      <c r="O14" s="143">
        <v>42</v>
      </c>
      <c r="P14" s="143">
        <v>42</v>
      </c>
      <c r="Q14" s="143">
        <v>174</v>
      </c>
      <c r="R14" s="143">
        <v>216</v>
      </c>
      <c r="S14" s="143">
        <v>253</v>
      </c>
      <c r="T14" s="141">
        <v>469</v>
      </c>
      <c r="U14" s="175">
        <v>469</v>
      </c>
      <c r="V14" s="144">
        <v>469</v>
      </c>
      <c r="W14" s="145">
        <v>156.33333333333334</v>
      </c>
      <c r="X14" s="146">
        <v>6.2533333333333339</v>
      </c>
    </row>
    <row r="15" spans="1:24" s="1" customFormat="1">
      <c r="A15" s="231" t="s">
        <v>3</v>
      </c>
      <c r="B15" s="160" t="s">
        <v>62</v>
      </c>
      <c r="C15" s="159">
        <v>0</v>
      </c>
      <c r="D15" s="147">
        <v>0</v>
      </c>
      <c r="E15" s="147">
        <v>0</v>
      </c>
      <c r="F15" s="147">
        <v>0</v>
      </c>
      <c r="G15" s="147">
        <v>0</v>
      </c>
      <c r="H15" s="147">
        <v>0</v>
      </c>
      <c r="I15" s="147">
        <v>49</v>
      </c>
      <c r="J15" s="147">
        <v>49</v>
      </c>
      <c r="K15" s="147">
        <v>11</v>
      </c>
      <c r="L15" s="147">
        <v>60</v>
      </c>
      <c r="M15" s="147">
        <v>46</v>
      </c>
      <c r="N15" s="147">
        <v>106</v>
      </c>
      <c r="O15" s="147">
        <v>252</v>
      </c>
      <c r="P15" s="147">
        <v>358</v>
      </c>
      <c r="Q15" s="147">
        <v>69</v>
      </c>
      <c r="R15" s="147">
        <v>427</v>
      </c>
      <c r="S15" s="147">
        <v>14</v>
      </c>
      <c r="T15" s="160">
        <v>441</v>
      </c>
      <c r="U15" s="176">
        <v>441</v>
      </c>
      <c r="V15" s="177">
        <v>335</v>
      </c>
      <c r="W15" s="148">
        <v>111.66666666666667</v>
      </c>
      <c r="X15" s="178">
        <v>4.4666666666666668</v>
      </c>
    </row>
    <row r="16" spans="1:24" s="1" customFormat="1">
      <c r="A16" s="232"/>
      <c r="B16" s="40" t="s">
        <v>63</v>
      </c>
      <c r="C16" s="51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12</v>
      </c>
      <c r="J16" s="130">
        <v>64</v>
      </c>
      <c r="K16" s="130">
        <v>247</v>
      </c>
      <c r="L16" s="130">
        <v>311</v>
      </c>
      <c r="M16" s="130">
        <v>226</v>
      </c>
      <c r="N16" s="130">
        <v>537</v>
      </c>
      <c r="O16" s="130">
        <v>308</v>
      </c>
      <c r="P16" s="130">
        <v>845</v>
      </c>
      <c r="Q16" s="130">
        <v>40</v>
      </c>
      <c r="R16" s="130">
        <v>885</v>
      </c>
      <c r="S16" s="130">
        <v>56</v>
      </c>
      <c r="T16" s="40">
        <v>941</v>
      </c>
      <c r="U16" s="47">
        <v>941</v>
      </c>
      <c r="V16" s="138">
        <v>404</v>
      </c>
      <c r="W16" s="139">
        <v>134.66666666666666</v>
      </c>
      <c r="X16" s="140">
        <v>5.3866666666666667</v>
      </c>
    </row>
    <row r="17" spans="1:24" s="1" customFormat="1">
      <c r="A17" s="232"/>
      <c r="B17" s="41" t="s">
        <v>64</v>
      </c>
      <c r="C17" s="52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61</v>
      </c>
      <c r="J17" s="131">
        <v>113</v>
      </c>
      <c r="K17" s="131">
        <v>258</v>
      </c>
      <c r="L17" s="131">
        <v>371</v>
      </c>
      <c r="M17" s="131">
        <v>272</v>
      </c>
      <c r="N17" s="131">
        <v>643</v>
      </c>
      <c r="O17" s="131">
        <v>560</v>
      </c>
      <c r="P17" s="131">
        <v>1203</v>
      </c>
      <c r="Q17" s="131">
        <v>109</v>
      </c>
      <c r="R17" s="131">
        <v>1312</v>
      </c>
      <c r="S17" s="131">
        <v>70</v>
      </c>
      <c r="T17" s="41">
        <v>1382</v>
      </c>
      <c r="U17" s="47">
        <v>1382</v>
      </c>
      <c r="V17" s="138">
        <v>739</v>
      </c>
      <c r="W17" s="139">
        <v>246.33333333333334</v>
      </c>
      <c r="X17" s="140">
        <v>9.8533333333333335</v>
      </c>
    </row>
    <row r="18" spans="1:24" s="1" customFormat="1">
      <c r="A18" s="233"/>
      <c r="B18" s="141" t="s">
        <v>53</v>
      </c>
      <c r="C18" s="142">
        <v>0</v>
      </c>
      <c r="D18" s="143">
        <v>0</v>
      </c>
      <c r="E18" s="143">
        <v>0</v>
      </c>
      <c r="F18" s="143">
        <v>0</v>
      </c>
      <c r="G18" s="143">
        <v>63</v>
      </c>
      <c r="H18" s="143">
        <v>63</v>
      </c>
      <c r="I18" s="143">
        <v>137</v>
      </c>
      <c r="J18" s="143">
        <v>200</v>
      </c>
      <c r="K18" s="143">
        <v>138</v>
      </c>
      <c r="L18" s="143">
        <v>338</v>
      </c>
      <c r="M18" s="143">
        <v>180</v>
      </c>
      <c r="N18" s="143">
        <v>518</v>
      </c>
      <c r="O18" s="143">
        <v>196</v>
      </c>
      <c r="P18" s="143">
        <v>714</v>
      </c>
      <c r="Q18" s="143">
        <v>222</v>
      </c>
      <c r="R18" s="143">
        <v>936</v>
      </c>
      <c r="S18" s="143">
        <v>210</v>
      </c>
      <c r="T18" s="141">
        <v>1146</v>
      </c>
      <c r="U18" s="175">
        <v>1146</v>
      </c>
      <c r="V18" s="144">
        <v>628</v>
      </c>
      <c r="W18" s="145">
        <v>209.33333333333334</v>
      </c>
      <c r="X18" s="146">
        <v>8.3733333333333331</v>
      </c>
    </row>
    <row r="19" spans="1:24" s="1" customFormat="1">
      <c r="A19" s="231" t="s">
        <v>4</v>
      </c>
      <c r="B19" s="160" t="s">
        <v>62</v>
      </c>
      <c r="C19" s="159">
        <v>0</v>
      </c>
      <c r="D19" s="147">
        <v>0</v>
      </c>
      <c r="E19" s="147">
        <v>0</v>
      </c>
      <c r="F19" s="147">
        <v>0</v>
      </c>
      <c r="G19" s="147">
        <v>0</v>
      </c>
      <c r="H19" s="147">
        <v>0</v>
      </c>
      <c r="I19" s="147">
        <v>0</v>
      </c>
      <c r="J19" s="147">
        <v>0</v>
      </c>
      <c r="K19" s="147">
        <v>0</v>
      </c>
      <c r="L19" s="147">
        <v>0</v>
      </c>
      <c r="M19" s="147">
        <v>66</v>
      </c>
      <c r="N19" s="147">
        <v>66</v>
      </c>
      <c r="O19" s="147">
        <v>242</v>
      </c>
      <c r="P19" s="147">
        <v>308</v>
      </c>
      <c r="Q19" s="147">
        <v>131</v>
      </c>
      <c r="R19" s="147">
        <v>439</v>
      </c>
      <c r="S19" s="147">
        <v>105</v>
      </c>
      <c r="T19" s="160">
        <v>544</v>
      </c>
      <c r="U19" s="176">
        <v>544</v>
      </c>
      <c r="V19" s="177">
        <v>478</v>
      </c>
      <c r="W19" s="148">
        <v>159.33333333333334</v>
      </c>
      <c r="X19" s="178">
        <v>6.373333333333334</v>
      </c>
    </row>
    <row r="20" spans="1:24" s="1" customFormat="1">
      <c r="A20" s="232"/>
      <c r="B20" s="40" t="s">
        <v>63</v>
      </c>
      <c r="C20" s="51">
        <v>0</v>
      </c>
      <c r="D20" s="130">
        <v>0</v>
      </c>
      <c r="E20" s="130">
        <v>0</v>
      </c>
      <c r="F20" s="130">
        <v>0</v>
      </c>
      <c r="G20" s="130">
        <v>0</v>
      </c>
      <c r="H20" s="130">
        <v>0</v>
      </c>
      <c r="I20" s="130">
        <v>26</v>
      </c>
      <c r="J20" s="130">
        <v>26</v>
      </c>
      <c r="K20" s="130">
        <v>16</v>
      </c>
      <c r="L20" s="130">
        <v>42</v>
      </c>
      <c r="M20" s="130">
        <v>164</v>
      </c>
      <c r="N20" s="130">
        <v>206</v>
      </c>
      <c r="O20" s="130">
        <v>956</v>
      </c>
      <c r="P20" s="130">
        <v>1162</v>
      </c>
      <c r="Q20" s="130">
        <v>226</v>
      </c>
      <c r="R20" s="130">
        <v>1388</v>
      </c>
      <c r="S20" s="130">
        <v>77</v>
      </c>
      <c r="T20" s="40">
        <v>1465</v>
      </c>
      <c r="U20" s="47">
        <v>1465</v>
      </c>
      <c r="V20" s="138">
        <v>1259</v>
      </c>
      <c r="W20" s="139">
        <v>419.66666666666669</v>
      </c>
      <c r="X20" s="140">
        <v>16.786666666666669</v>
      </c>
    </row>
    <row r="21" spans="1:24" s="1" customFormat="1">
      <c r="A21" s="232"/>
      <c r="B21" s="41" t="s">
        <v>64</v>
      </c>
      <c r="C21" s="52">
        <v>0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  <c r="I21" s="131">
        <v>26</v>
      </c>
      <c r="J21" s="131">
        <v>26</v>
      </c>
      <c r="K21" s="131">
        <v>16</v>
      </c>
      <c r="L21" s="131">
        <v>42</v>
      </c>
      <c r="M21" s="131">
        <v>230</v>
      </c>
      <c r="N21" s="131">
        <v>272</v>
      </c>
      <c r="O21" s="131">
        <v>1198</v>
      </c>
      <c r="P21" s="131">
        <v>1470</v>
      </c>
      <c r="Q21" s="131">
        <v>357</v>
      </c>
      <c r="R21" s="131">
        <v>1827</v>
      </c>
      <c r="S21" s="131">
        <v>182</v>
      </c>
      <c r="T21" s="41">
        <v>2009</v>
      </c>
      <c r="U21" s="47">
        <v>2009</v>
      </c>
      <c r="V21" s="138">
        <v>1737</v>
      </c>
      <c r="W21" s="139">
        <v>579</v>
      </c>
      <c r="X21" s="140">
        <v>23.16</v>
      </c>
    </row>
    <row r="22" spans="1:24" s="1" customFormat="1">
      <c r="A22" s="233"/>
      <c r="B22" s="141" t="s">
        <v>53</v>
      </c>
      <c r="C22" s="142">
        <v>0</v>
      </c>
      <c r="D22" s="143">
        <v>0</v>
      </c>
      <c r="E22" s="143">
        <v>0</v>
      </c>
      <c r="F22" s="143">
        <v>0</v>
      </c>
      <c r="G22" s="143">
        <v>79</v>
      </c>
      <c r="H22" s="143">
        <v>79</v>
      </c>
      <c r="I22" s="143">
        <v>124</v>
      </c>
      <c r="J22" s="143">
        <v>203</v>
      </c>
      <c r="K22" s="143">
        <v>120</v>
      </c>
      <c r="L22" s="143">
        <v>323</v>
      </c>
      <c r="M22" s="143">
        <v>150</v>
      </c>
      <c r="N22" s="143">
        <v>473</v>
      </c>
      <c r="O22" s="143">
        <v>191</v>
      </c>
      <c r="P22" s="143">
        <v>664</v>
      </c>
      <c r="Q22" s="143">
        <v>238</v>
      </c>
      <c r="R22" s="143">
        <v>902</v>
      </c>
      <c r="S22" s="143">
        <v>250</v>
      </c>
      <c r="T22" s="141">
        <v>1152</v>
      </c>
      <c r="U22" s="175">
        <v>1152</v>
      </c>
      <c r="V22" s="144">
        <v>679</v>
      </c>
      <c r="W22" s="145">
        <v>226.33333333333334</v>
      </c>
      <c r="X22" s="146">
        <v>9.0533333333333346</v>
      </c>
    </row>
    <row r="23" spans="1:24" s="1" customFormat="1">
      <c r="A23" s="231" t="s">
        <v>5</v>
      </c>
      <c r="B23" s="160" t="s">
        <v>62</v>
      </c>
      <c r="C23" s="159">
        <v>0</v>
      </c>
      <c r="D23" s="147">
        <v>0</v>
      </c>
      <c r="E23" s="147">
        <v>0</v>
      </c>
      <c r="F23" s="147">
        <v>0</v>
      </c>
      <c r="G23" s="147">
        <v>118</v>
      </c>
      <c r="H23" s="147">
        <v>118</v>
      </c>
      <c r="I23" s="147">
        <v>211</v>
      </c>
      <c r="J23" s="147">
        <v>329</v>
      </c>
      <c r="K23" s="147">
        <v>218</v>
      </c>
      <c r="L23" s="147">
        <v>547</v>
      </c>
      <c r="M23" s="147">
        <v>242</v>
      </c>
      <c r="N23" s="147">
        <v>789</v>
      </c>
      <c r="O23" s="147">
        <v>382</v>
      </c>
      <c r="P23" s="147">
        <v>1171</v>
      </c>
      <c r="Q23" s="147">
        <v>342</v>
      </c>
      <c r="R23" s="147">
        <v>1513</v>
      </c>
      <c r="S23" s="147">
        <v>1252</v>
      </c>
      <c r="T23" s="160">
        <v>2765</v>
      </c>
      <c r="U23" s="176">
        <v>2765</v>
      </c>
      <c r="V23" s="177">
        <v>1976</v>
      </c>
      <c r="W23" s="148">
        <v>658.66666666666663</v>
      </c>
      <c r="X23" s="178">
        <v>26.346666666666664</v>
      </c>
    </row>
    <row r="24" spans="1:24" s="1" customFormat="1">
      <c r="A24" s="232"/>
      <c r="B24" s="40" t="s">
        <v>63</v>
      </c>
      <c r="C24" s="51">
        <v>0</v>
      </c>
      <c r="D24" s="130">
        <v>0</v>
      </c>
      <c r="E24" s="130">
        <v>0</v>
      </c>
      <c r="F24" s="130">
        <v>0</v>
      </c>
      <c r="G24" s="130">
        <v>449</v>
      </c>
      <c r="H24" s="130">
        <v>449</v>
      </c>
      <c r="I24" s="130">
        <v>693</v>
      </c>
      <c r="J24" s="130">
        <v>1142</v>
      </c>
      <c r="K24" s="130">
        <v>669</v>
      </c>
      <c r="L24" s="130">
        <v>1811</v>
      </c>
      <c r="M24" s="130">
        <v>650</v>
      </c>
      <c r="N24" s="130">
        <v>2461</v>
      </c>
      <c r="O24" s="130">
        <v>673</v>
      </c>
      <c r="P24" s="130">
        <v>3134</v>
      </c>
      <c r="Q24" s="130">
        <v>674</v>
      </c>
      <c r="R24" s="130">
        <v>3808</v>
      </c>
      <c r="S24" s="130">
        <v>610</v>
      </c>
      <c r="T24" s="40">
        <v>4418</v>
      </c>
      <c r="U24" s="47">
        <v>4418</v>
      </c>
      <c r="V24" s="138">
        <v>1957</v>
      </c>
      <c r="W24" s="139">
        <v>652.33333333333337</v>
      </c>
      <c r="X24" s="140">
        <v>26.093333333333334</v>
      </c>
    </row>
    <row r="25" spans="1:24" s="1" customFormat="1">
      <c r="A25" s="232"/>
      <c r="B25" s="41" t="s">
        <v>64</v>
      </c>
      <c r="C25" s="52">
        <v>0</v>
      </c>
      <c r="D25" s="131">
        <v>0</v>
      </c>
      <c r="E25" s="131">
        <v>0</v>
      </c>
      <c r="F25" s="131">
        <v>0</v>
      </c>
      <c r="G25" s="131">
        <v>567</v>
      </c>
      <c r="H25" s="131">
        <v>567</v>
      </c>
      <c r="I25" s="131">
        <v>904</v>
      </c>
      <c r="J25" s="131">
        <v>1471</v>
      </c>
      <c r="K25" s="131">
        <v>887</v>
      </c>
      <c r="L25" s="131">
        <v>2358</v>
      </c>
      <c r="M25" s="131">
        <v>892</v>
      </c>
      <c r="N25" s="131">
        <v>3250</v>
      </c>
      <c r="O25" s="131">
        <v>1055</v>
      </c>
      <c r="P25" s="131">
        <v>4305</v>
      </c>
      <c r="Q25" s="131">
        <v>1016</v>
      </c>
      <c r="R25" s="131">
        <v>5321</v>
      </c>
      <c r="S25" s="131">
        <v>1862</v>
      </c>
      <c r="T25" s="41">
        <v>7183</v>
      </c>
      <c r="U25" s="47">
        <v>7183</v>
      </c>
      <c r="V25" s="138">
        <v>3933</v>
      </c>
      <c r="W25" s="139">
        <v>1311</v>
      </c>
      <c r="X25" s="140">
        <v>52.44</v>
      </c>
    </row>
    <row r="26" spans="1:24" s="1" customFormat="1">
      <c r="A26" s="233"/>
      <c r="B26" s="141" t="s">
        <v>53</v>
      </c>
      <c r="C26" s="142">
        <v>0</v>
      </c>
      <c r="D26" s="143">
        <v>0</v>
      </c>
      <c r="E26" s="143">
        <v>27</v>
      </c>
      <c r="F26" s="143">
        <v>27</v>
      </c>
      <c r="G26" s="143">
        <v>157</v>
      </c>
      <c r="H26" s="143">
        <v>184</v>
      </c>
      <c r="I26" s="143">
        <v>215</v>
      </c>
      <c r="J26" s="143">
        <v>399</v>
      </c>
      <c r="K26" s="143">
        <v>224</v>
      </c>
      <c r="L26" s="143">
        <v>623</v>
      </c>
      <c r="M26" s="143">
        <v>265</v>
      </c>
      <c r="N26" s="143">
        <v>888</v>
      </c>
      <c r="O26" s="143">
        <v>260</v>
      </c>
      <c r="P26" s="143">
        <v>1148</v>
      </c>
      <c r="Q26" s="143">
        <v>251</v>
      </c>
      <c r="R26" s="143">
        <v>1399</v>
      </c>
      <c r="S26" s="143">
        <v>250</v>
      </c>
      <c r="T26" s="141">
        <v>1649</v>
      </c>
      <c r="U26" s="175">
        <v>1649</v>
      </c>
      <c r="V26" s="144">
        <v>761</v>
      </c>
      <c r="W26" s="145">
        <v>253.66666666666666</v>
      </c>
      <c r="X26" s="146">
        <v>10.146666666666667</v>
      </c>
    </row>
    <row r="27" spans="1:24" s="1" customFormat="1">
      <c r="A27" s="231" t="s">
        <v>6</v>
      </c>
      <c r="B27" s="160" t="s">
        <v>62</v>
      </c>
      <c r="C27" s="159">
        <v>0</v>
      </c>
      <c r="D27" s="147">
        <v>0</v>
      </c>
      <c r="E27" s="147">
        <v>0</v>
      </c>
      <c r="F27" s="147">
        <v>0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147">
        <v>0</v>
      </c>
      <c r="P27" s="147">
        <v>0</v>
      </c>
      <c r="Q27" s="147">
        <v>6</v>
      </c>
      <c r="R27" s="147">
        <v>6</v>
      </c>
      <c r="S27" s="147">
        <v>179</v>
      </c>
      <c r="T27" s="160">
        <v>185</v>
      </c>
      <c r="U27" s="176">
        <v>185</v>
      </c>
      <c r="V27" s="177">
        <v>185</v>
      </c>
      <c r="W27" s="148">
        <v>61.666666666666664</v>
      </c>
      <c r="X27" s="178">
        <v>2.4666666666666668</v>
      </c>
    </row>
    <row r="28" spans="1:24" s="1" customFormat="1">
      <c r="A28" s="232"/>
      <c r="B28" s="40" t="s">
        <v>63</v>
      </c>
      <c r="C28" s="51">
        <v>0</v>
      </c>
      <c r="D28" s="130">
        <v>0</v>
      </c>
      <c r="E28" s="130">
        <v>0</v>
      </c>
      <c r="F28" s="130">
        <v>0</v>
      </c>
      <c r="G28" s="130">
        <v>0</v>
      </c>
      <c r="H28" s="130">
        <v>0</v>
      </c>
      <c r="I28" s="130">
        <v>0</v>
      </c>
      <c r="J28" s="130">
        <v>0</v>
      </c>
      <c r="K28" s="130">
        <v>0</v>
      </c>
      <c r="L28" s="130">
        <v>0</v>
      </c>
      <c r="M28" s="130">
        <v>0</v>
      </c>
      <c r="N28" s="130">
        <v>0</v>
      </c>
      <c r="O28" s="130">
        <v>0</v>
      </c>
      <c r="P28" s="130">
        <v>0</v>
      </c>
      <c r="Q28" s="130">
        <v>0</v>
      </c>
      <c r="R28" s="130">
        <v>0</v>
      </c>
      <c r="S28" s="130">
        <v>101</v>
      </c>
      <c r="T28" s="40">
        <v>101</v>
      </c>
      <c r="U28" s="47">
        <v>101</v>
      </c>
      <c r="V28" s="138">
        <v>101</v>
      </c>
      <c r="W28" s="139">
        <v>33.666666666666664</v>
      </c>
      <c r="X28" s="140">
        <v>1.3466666666666667</v>
      </c>
    </row>
    <row r="29" spans="1:24" s="1" customFormat="1">
      <c r="A29" s="232"/>
      <c r="B29" s="41" t="s">
        <v>64</v>
      </c>
      <c r="C29" s="52">
        <v>0</v>
      </c>
      <c r="D29" s="131">
        <v>0</v>
      </c>
      <c r="E29" s="131">
        <v>0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  <c r="K29" s="131">
        <v>0</v>
      </c>
      <c r="L29" s="131">
        <v>0</v>
      </c>
      <c r="M29" s="131">
        <v>0</v>
      </c>
      <c r="N29" s="131">
        <v>0</v>
      </c>
      <c r="O29" s="131">
        <v>0</v>
      </c>
      <c r="P29" s="131">
        <v>0</v>
      </c>
      <c r="Q29" s="131">
        <v>6</v>
      </c>
      <c r="R29" s="131">
        <v>6</v>
      </c>
      <c r="S29" s="131">
        <v>280</v>
      </c>
      <c r="T29" s="41">
        <v>286</v>
      </c>
      <c r="U29" s="47">
        <v>286</v>
      </c>
      <c r="V29" s="138">
        <v>286</v>
      </c>
      <c r="W29" s="139">
        <v>95.333333333333329</v>
      </c>
      <c r="X29" s="140">
        <v>3.813333333333333</v>
      </c>
    </row>
    <row r="30" spans="1:24" s="1" customFormat="1">
      <c r="A30" s="233"/>
      <c r="B30" s="141" t="s">
        <v>53</v>
      </c>
      <c r="C30" s="142">
        <v>0</v>
      </c>
      <c r="D30" s="143">
        <v>0</v>
      </c>
      <c r="E30" s="143">
        <v>0</v>
      </c>
      <c r="F30" s="143">
        <v>0</v>
      </c>
      <c r="G30" s="143">
        <v>0</v>
      </c>
      <c r="H30" s="143">
        <v>0</v>
      </c>
      <c r="I30" s="143">
        <v>0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143">
        <v>0</v>
      </c>
      <c r="P30" s="143">
        <v>0</v>
      </c>
      <c r="Q30" s="143">
        <v>148</v>
      </c>
      <c r="R30" s="143">
        <v>148</v>
      </c>
      <c r="S30" s="143">
        <v>283</v>
      </c>
      <c r="T30" s="141">
        <v>431</v>
      </c>
      <c r="U30" s="175">
        <v>431</v>
      </c>
      <c r="V30" s="144">
        <v>431</v>
      </c>
      <c r="W30" s="145">
        <v>143.66666666666666</v>
      </c>
      <c r="X30" s="146">
        <v>5.7466666666666661</v>
      </c>
    </row>
    <row r="31" spans="1:24" s="1" customFormat="1">
      <c r="A31" s="231" t="s">
        <v>7</v>
      </c>
      <c r="B31" s="160" t="s">
        <v>62</v>
      </c>
      <c r="C31" s="159">
        <v>0</v>
      </c>
      <c r="D31" s="147">
        <v>0</v>
      </c>
      <c r="E31" s="147">
        <v>0</v>
      </c>
      <c r="F31" s="147">
        <v>0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147">
        <v>0</v>
      </c>
      <c r="P31" s="147">
        <v>0</v>
      </c>
      <c r="Q31" s="147">
        <v>4</v>
      </c>
      <c r="R31" s="147">
        <v>4</v>
      </c>
      <c r="S31" s="147">
        <v>30</v>
      </c>
      <c r="T31" s="160">
        <v>34</v>
      </c>
      <c r="U31" s="176">
        <v>34</v>
      </c>
      <c r="V31" s="177">
        <v>34</v>
      </c>
      <c r="W31" s="148">
        <v>11.333333333333334</v>
      </c>
      <c r="X31" s="178">
        <v>0.45333333333333337</v>
      </c>
    </row>
    <row r="32" spans="1:24" s="1" customFormat="1">
      <c r="A32" s="232"/>
      <c r="B32" s="40" t="s">
        <v>63</v>
      </c>
      <c r="C32" s="51">
        <v>0</v>
      </c>
      <c r="D32" s="130">
        <v>0</v>
      </c>
      <c r="E32" s="130">
        <v>0</v>
      </c>
      <c r="F32" s="130">
        <v>0</v>
      </c>
      <c r="G32" s="130">
        <v>0</v>
      </c>
      <c r="H32" s="130">
        <v>0</v>
      </c>
      <c r="I32" s="130">
        <v>0</v>
      </c>
      <c r="J32" s="130">
        <v>0</v>
      </c>
      <c r="K32" s="130">
        <v>0</v>
      </c>
      <c r="L32" s="130">
        <v>0</v>
      </c>
      <c r="M32" s="130">
        <v>0</v>
      </c>
      <c r="N32" s="130">
        <v>0</v>
      </c>
      <c r="O32" s="130">
        <v>0</v>
      </c>
      <c r="P32" s="130">
        <v>0</v>
      </c>
      <c r="Q32" s="130">
        <v>8</v>
      </c>
      <c r="R32" s="130">
        <v>8</v>
      </c>
      <c r="S32" s="130">
        <v>60</v>
      </c>
      <c r="T32" s="40">
        <v>68</v>
      </c>
      <c r="U32" s="47">
        <v>68</v>
      </c>
      <c r="V32" s="138">
        <v>68</v>
      </c>
      <c r="W32" s="139">
        <v>22.666666666666668</v>
      </c>
      <c r="X32" s="140">
        <v>0.90666666666666673</v>
      </c>
    </row>
    <row r="33" spans="1:24" s="1" customFormat="1">
      <c r="A33" s="232"/>
      <c r="B33" s="41" t="s">
        <v>64</v>
      </c>
      <c r="C33" s="52">
        <v>0</v>
      </c>
      <c r="D33" s="131">
        <v>0</v>
      </c>
      <c r="E33" s="131">
        <v>0</v>
      </c>
      <c r="F33" s="131">
        <v>0</v>
      </c>
      <c r="G33" s="131">
        <v>0</v>
      </c>
      <c r="H33" s="131">
        <v>0</v>
      </c>
      <c r="I33" s="131">
        <v>0</v>
      </c>
      <c r="J33" s="131">
        <v>0</v>
      </c>
      <c r="K33" s="131">
        <v>0</v>
      </c>
      <c r="L33" s="131">
        <v>0</v>
      </c>
      <c r="M33" s="131">
        <v>0</v>
      </c>
      <c r="N33" s="131">
        <v>0</v>
      </c>
      <c r="O33" s="131">
        <v>0</v>
      </c>
      <c r="P33" s="131">
        <v>0</v>
      </c>
      <c r="Q33" s="131">
        <v>12</v>
      </c>
      <c r="R33" s="131">
        <v>12</v>
      </c>
      <c r="S33" s="131">
        <v>90</v>
      </c>
      <c r="T33" s="41">
        <v>102</v>
      </c>
      <c r="U33" s="47">
        <v>102</v>
      </c>
      <c r="V33" s="138">
        <v>102</v>
      </c>
      <c r="W33" s="139">
        <v>34</v>
      </c>
      <c r="X33" s="140">
        <v>1.36</v>
      </c>
    </row>
    <row r="34" spans="1:24" s="1" customFormat="1">
      <c r="A34" s="233"/>
      <c r="B34" s="141" t="s">
        <v>53</v>
      </c>
      <c r="C34" s="142">
        <v>0</v>
      </c>
      <c r="D34" s="143">
        <v>0</v>
      </c>
      <c r="E34" s="143">
        <v>0</v>
      </c>
      <c r="F34" s="143">
        <v>0</v>
      </c>
      <c r="G34" s="143">
        <v>0</v>
      </c>
      <c r="H34" s="143">
        <v>0</v>
      </c>
      <c r="I34" s="143">
        <v>0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143">
        <v>0</v>
      </c>
      <c r="P34" s="143">
        <v>0</v>
      </c>
      <c r="Q34" s="143">
        <v>24</v>
      </c>
      <c r="R34" s="143">
        <v>24</v>
      </c>
      <c r="S34" s="143">
        <v>154</v>
      </c>
      <c r="T34" s="141">
        <v>178</v>
      </c>
      <c r="U34" s="175">
        <v>178</v>
      </c>
      <c r="V34" s="144">
        <v>178</v>
      </c>
      <c r="W34" s="145">
        <v>59.333333333333336</v>
      </c>
      <c r="X34" s="146">
        <v>2.3733333333333335</v>
      </c>
    </row>
    <row r="35" spans="1:24" s="1" customFormat="1">
      <c r="A35" s="231" t="s">
        <v>8</v>
      </c>
      <c r="B35" s="160" t="s">
        <v>62</v>
      </c>
      <c r="C35" s="159">
        <v>0</v>
      </c>
      <c r="D35" s="147">
        <v>0</v>
      </c>
      <c r="E35" s="147">
        <v>0</v>
      </c>
      <c r="F35" s="147">
        <v>0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147">
        <v>0</v>
      </c>
      <c r="P35" s="147">
        <v>0</v>
      </c>
      <c r="Q35" s="147">
        <v>2</v>
      </c>
      <c r="R35" s="147">
        <v>2</v>
      </c>
      <c r="S35" s="147">
        <v>33</v>
      </c>
      <c r="T35" s="160">
        <v>35</v>
      </c>
      <c r="U35" s="176">
        <v>35</v>
      </c>
      <c r="V35" s="177">
        <v>35</v>
      </c>
      <c r="W35" s="148">
        <v>11.666666666666666</v>
      </c>
      <c r="X35" s="178">
        <v>0.46666666666666662</v>
      </c>
    </row>
    <row r="36" spans="1:24" s="1" customFormat="1">
      <c r="A36" s="232"/>
      <c r="B36" s="40" t="s">
        <v>63</v>
      </c>
      <c r="C36" s="51">
        <v>0</v>
      </c>
      <c r="D36" s="130">
        <v>0</v>
      </c>
      <c r="E36" s="130">
        <v>0</v>
      </c>
      <c r="F36" s="130">
        <v>0</v>
      </c>
      <c r="G36" s="130">
        <v>0</v>
      </c>
      <c r="H36" s="130">
        <v>0</v>
      </c>
      <c r="I36" s="130">
        <v>0</v>
      </c>
      <c r="J36" s="130">
        <v>0</v>
      </c>
      <c r="K36" s="130">
        <v>0</v>
      </c>
      <c r="L36" s="130">
        <v>0</v>
      </c>
      <c r="M36" s="130">
        <v>0</v>
      </c>
      <c r="N36" s="130">
        <v>0</v>
      </c>
      <c r="O36" s="130">
        <v>0</v>
      </c>
      <c r="P36" s="130">
        <v>0</v>
      </c>
      <c r="Q36" s="130">
        <v>0</v>
      </c>
      <c r="R36" s="130">
        <v>0</v>
      </c>
      <c r="S36" s="130">
        <v>0</v>
      </c>
      <c r="T36" s="40">
        <v>0</v>
      </c>
      <c r="U36" s="47">
        <v>0</v>
      </c>
      <c r="V36" s="138">
        <v>0</v>
      </c>
      <c r="W36" s="139">
        <v>0</v>
      </c>
      <c r="X36" s="140">
        <v>0</v>
      </c>
    </row>
    <row r="37" spans="1:24" s="1" customFormat="1">
      <c r="A37" s="232"/>
      <c r="B37" s="41" t="s">
        <v>64</v>
      </c>
      <c r="C37" s="52">
        <v>0</v>
      </c>
      <c r="D37" s="131">
        <v>0</v>
      </c>
      <c r="E37" s="131">
        <v>0</v>
      </c>
      <c r="F37" s="131">
        <v>0</v>
      </c>
      <c r="G37" s="131">
        <v>0</v>
      </c>
      <c r="H37" s="131">
        <v>0</v>
      </c>
      <c r="I37" s="131">
        <v>0</v>
      </c>
      <c r="J37" s="131">
        <v>0</v>
      </c>
      <c r="K37" s="131">
        <v>0</v>
      </c>
      <c r="L37" s="131">
        <v>0</v>
      </c>
      <c r="M37" s="131">
        <v>0</v>
      </c>
      <c r="N37" s="131">
        <v>0</v>
      </c>
      <c r="O37" s="131">
        <v>0</v>
      </c>
      <c r="P37" s="131">
        <v>0</v>
      </c>
      <c r="Q37" s="131">
        <v>2</v>
      </c>
      <c r="R37" s="131">
        <v>2</v>
      </c>
      <c r="S37" s="131">
        <v>33</v>
      </c>
      <c r="T37" s="41">
        <v>35</v>
      </c>
      <c r="U37" s="47">
        <v>35</v>
      </c>
      <c r="V37" s="138">
        <v>35</v>
      </c>
      <c r="W37" s="139">
        <v>11.666666666666666</v>
      </c>
      <c r="X37" s="140">
        <v>0.46666666666666662</v>
      </c>
    </row>
    <row r="38" spans="1:24" s="1" customFormat="1">
      <c r="A38" s="233"/>
      <c r="B38" s="141" t="s">
        <v>53</v>
      </c>
      <c r="C38" s="142">
        <v>0</v>
      </c>
      <c r="D38" s="143">
        <v>0</v>
      </c>
      <c r="E38" s="143">
        <v>0</v>
      </c>
      <c r="F38" s="143">
        <v>0</v>
      </c>
      <c r="G38" s="143">
        <v>0</v>
      </c>
      <c r="H38" s="143">
        <v>0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143">
        <v>0</v>
      </c>
      <c r="P38" s="143">
        <v>0</v>
      </c>
      <c r="Q38" s="143">
        <v>72</v>
      </c>
      <c r="R38" s="143">
        <v>72</v>
      </c>
      <c r="S38" s="143">
        <v>282</v>
      </c>
      <c r="T38" s="141">
        <v>354</v>
      </c>
      <c r="U38" s="175">
        <v>354</v>
      </c>
      <c r="V38" s="144">
        <v>354</v>
      </c>
      <c r="W38" s="145">
        <v>118</v>
      </c>
      <c r="X38" s="146">
        <v>4.72</v>
      </c>
    </row>
    <row r="39" spans="1:24" s="1" customFormat="1">
      <c r="A39" s="231" t="s">
        <v>9</v>
      </c>
      <c r="B39" s="160" t="s">
        <v>62</v>
      </c>
      <c r="C39" s="159">
        <v>0</v>
      </c>
      <c r="D39" s="147">
        <v>0</v>
      </c>
      <c r="E39" s="147">
        <v>0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147">
        <v>0</v>
      </c>
      <c r="P39" s="147">
        <v>0</v>
      </c>
      <c r="Q39" s="147">
        <v>0</v>
      </c>
      <c r="R39" s="147">
        <v>0</v>
      </c>
      <c r="S39" s="147">
        <v>26</v>
      </c>
      <c r="T39" s="160">
        <v>26</v>
      </c>
      <c r="U39" s="176">
        <v>26</v>
      </c>
      <c r="V39" s="177">
        <v>26</v>
      </c>
      <c r="W39" s="148">
        <v>8.6666666666666661</v>
      </c>
      <c r="X39" s="178">
        <v>0.34666666666666662</v>
      </c>
    </row>
    <row r="40" spans="1:24" s="1" customFormat="1">
      <c r="A40" s="232"/>
      <c r="B40" s="40" t="s">
        <v>63</v>
      </c>
      <c r="C40" s="51">
        <v>0</v>
      </c>
      <c r="D40" s="130">
        <v>0</v>
      </c>
      <c r="E40" s="130">
        <v>0</v>
      </c>
      <c r="F40" s="130">
        <v>0</v>
      </c>
      <c r="G40" s="130">
        <v>0</v>
      </c>
      <c r="H40" s="130">
        <v>0</v>
      </c>
      <c r="I40" s="130">
        <v>0</v>
      </c>
      <c r="J40" s="130">
        <v>0</v>
      </c>
      <c r="K40" s="130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30">
        <v>0</v>
      </c>
      <c r="R40" s="130">
        <v>0</v>
      </c>
      <c r="S40" s="130">
        <v>0</v>
      </c>
      <c r="T40" s="40">
        <v>0</v>
      </c>
      <c r="U40" s="47">
        <v>0</v>
      </c>
      <c r="V40" s="138">
        <v>0</v>
      </c>
      <c r="W40" s="139">
        <v>0</v>
      </c>
      <c r="X40" s="140">
        <v>0</v>
      </c>
    </row>
    <row r="41" spans="1:24" s="1" customFormat="1">
      <c r="A41" s="232"/>
      <c r="B41" s="41" t="s">
        <v>64</v>
      </c>
      <c r="C41" s="52">
        <v>0</v>
      </c>
      <c r="D41" s="131">
        <v>0</v>
      </c>
      <c r="E41" s="131">
        <v>0</v>
      </c>
      <c r="F41" s="131">
        <v>0</v>
      </c>
      <c r="G41" s="131">
        <v>0</v>
      </c>
      <c r="H41" s="131">
        <v>0</v>
      </c>
      <c r="I41" s="131">
        <v>0</v>
      </c>
      <c r="J41" s="131">
        <v>0</v>
      </c>
      <c r="K41" s="131">
        <v>0</v>
      </c>
      <c r="L41" s="131">
        <v>0</v>
      </c>
      <c r="M41" s="131">
        <v>0</v>
      </c>
      <c r="N41" s="131">
        <v>0</v>
      </c>
      <c r="O41" s="131">
        <v>0</v>
      </c>
      <c r="P41" s="131">
        <v>0</v>
      </c>
      <c r="Q41" s="131">
        <v>0</v>
      </c>
      <c r="R41" s="131">
        <v>0</v>
      </c>
      <c r="S41" s="131">
        <v>26</v>
      </c>
      <c r="T41" s="41">
        <v>26</v>
      </c>
      <c r="U41" s="47">
        <v>26</v>
      </c>
      <c r="V41" s="138">
        <v>26</v>
      </c>
      <c r="W41" s="139">
        <v>8.6666666666666661</v>
      </c>
      <c r="X41" s="140">
        <v>0.34666666666666662</v>
      </c>
    </row>
    <row r="42" spans="1:24" s="1" customFormat="1">
      <c r="A42" s="233"/>
      <c r="B42" s="141" t="s">
        <v>53</v>
      </c>
      <c r="C42" s="142">
        <v>0</v>
      </c>
      <c r="D42" s="143">
        <v>0</v>
      </c>
      <c r="E42" s="143">
        <v>0</v>
      </c>
      <c r="F42" s="143">
        <v>0</v>
      </c>
      <c r="G42" s="143">
        <v>0</v>
      </c>
      <c r="H42" s="143">
        <v>0</v>
      </c>
      <c r="I42" s="143">
        <v>0</v>
      </c>
      <c r="J42" s="143">
        <v>0</v>
      </c>
      <c r="K42" s="143">
        <v>0</v>
      </c>
      <c r="L42" s="143">
        <v>0</v>
      </c>
      <c r="M42" s="143">
        <v>0</v>
      </c>
      <c r="N42" s="143">
        <v>0</v>
      </c>
      <c r="O42" s="143">
        <v>0</v>
      </c>
      <c r="P42" s="143">
        <v>0</v>
      </c>
      <c r="Q42" s="143">
        <v>102</v>
      </c>
      <c r="R42" s="143">
        <v>102</v>
      </c>
      <c r="S42" s="143">
        <v>156</v>
      </c>
      <c r="T42" s="141">
        <v>258</v>
      </c>
      <c r="U42" s="175">
        <v>258</v>
      </c>
      <c r="V42" s="144">
        <v>258</v>
      </c>
      <c r="W42" s="145">
        <v>86</v>
      </c>
      <c r="X42" s="146">
        <v>3.44</v>
      </c>
    </row>
    <row r="43" spans="1:24" s="1" customFormat="1">
      <c r="A43" s="231" t="s">
        <v>10</v>
      </c>
      <c r="B43" s="160" t="s">
        <v>62</v>
      </c>
      <c r="C43" s="159">
        <v>0</v>
      </c>
      <c r="D43" s="147">
        <v>0</v>
      </c>
      <c r="E43" s="147">
        <v>0</v>
      </c>
      <c r="F43" s="147">
        <v>0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  <c r="O43" s="147">
        <v>0</v>
      </c>
      <c r="P43" s="147">
        <v>0</v>
      </c>
      <c r="Q43" s="147">
        <v>0</v>
      </c>
      <c r="R43" s="147">
        <v>0</v>
      </c>
      <c r="S43" s="147">
        <v>139</v>
      </c>
      <c r="T43" s="160">
        <v>139</v>
      </c>
      <c r="U43" s="176">
        <v>139</v>
      </c>
      <c r="V43" s="177">
        <v>139</v>
      </c>
      <c r="W43" s="148">
        <v>46.333333333333336</v>
      </c>
      <c r="X43" s="178">
        <v>1.8533333333333335</v>
      </c>
    </row>
    <row r="44" spans="1:24" s="1" customFormat="1">
      <c r="A44" s="232"/>
      <c r="B44" s="40" t="s">
        <v>63</v>
      </c>
      <c r="C44" s="51">
        <v>0</v>
      </c>
      <c r="D44" s="130">
        <v>0</v>
      </c>
      <c r="E44" s="130">
        <v>0</v>
      </c>
      <c r="F44" s="130">
        <v>0</v>
      </c>
      <c r="G44" s="130">
        <v>0</v>
      </c>
      <c r="H44" s="130">
        <v>0</v>
      </c>
      <c r="I44" s="130">
        <v>0</v>
      </c>
      <c r="J44" s="130">
        <v>0</v>
      </c>
      <c r="K44" s="130">
        <v>0</v>
      </c>
      <c r="L44" s="130">
        <v>0</v>
      </c>
      <c r="M44" s="130">
        <v>0</v>
      </c>
      <c r="N44" s="130">
        <v>0</v>
      </c>
      <c r="O44" s="130">
        <v>0</v>
      </c>
      <c r="P44" s="130">
        <v>0</v>
      </c>
      <c r="Q44" s="130">
        <v>0</v>
      </c>
      <c r="R44" s="130">
        <v>0</v>
      </c>
      <c r="S44" s="130">
        <v>127</v>
      </c>
      <c r="T44" s="40">
        <v>127</v>
      </c>
      <c r="U44" s="47">
        <v>127</v>
      </c>
      <c r="V44" s="138">
        <v>127</v>
      </c>
      <c r="W44" s="139">
        <v>42.333333333333336</v>
      </c>
      <c r="X44" s="140">
        <v>1.6933333333333334</v>
      </c>
    </row>
    <row r="45" spans="1:24" s="1" customFormat="1">
      <c r="A45" s="232"/>
      <c r="B45" s="41" t="s">
        <v>64</v>
      </c>
      <c r="C45" s="52">
        <v>0</v>
      </c>
      <c r="D45" s="131">
        <v>0</v>
      </c>
      <c r="E45" s="131">
        <v>0</v>
      </c>
      <c r="F45" s="131">
        <v>0</v>
      </c>
      <c r="G45" s="131">
        <v>0</v>
      </c>
      <c r="H45" s="131">
        <v>0</v>
      </c>
      <c r="I45" s="131">
        <v>0</v>
      </c>
      <c r="J45" s="131">
        <v>0</v>
      </c>
      <c r="K45" s="131">
        <v>0</v>
      </c>
      <c r="L45" s="131">
        <v>0</v>
      </c>
      <c r="M45" s="131">
        <v>0</v>
      </c>
      <c r="N45" s="131">
        <v>0</v>
      </c>
      <c r="O45" s="131">
        <v>0</v>
      </c>
      <c r="P45" s="131">
        <v>0</v>
      </c>
      <c r="Q45" s="131">
        <v>0</v>
      </c>
      <c r="R45" s="131">
        <v>0</v>
      </c>
      <c r="S45" s="131">
        <v>266</v>
      </c>
      <c r="T45" s="41">
        <v>266</v>
      </c>
      <c r="U45" s="47">
        <v>266</v>
      </c>
      <c r="V45" s="138">
        <v>266</v>
      </c>
      <c r="W45" s="139">
        <v>88.666666666666671</v>
      </c>
      <c r="X45" s="140">
        <v>3.5466666666666669</v>
      </c>
    </row>
    <row r="46" spans="1:24" s="1" customFormat="1">
      <c r="A46" s="233"/>
      <c r="B46" s="141" t="s">
        <v>53</v>
      </c>
      <c r="C46" s="142">
        <v>0</v>
      </c>
      <c r="D46" s="143">
        <v>0</v>
      </c>
      <c r="E46" s="143">
        <v>0</v>
      </c>
      <c r="F46" s="143">
        <v>0</v>
      </c>
      <c r="G46" s="143">
        <v>0</v>
      </c>
      <c r="H46" s="143">
        <v>0</v>
      </c>
      <c r="I46" s="143">
        <v>0</v>
      </c>
      <c r="J46" s="143">
        <v>0</v>
      </c>
      <c r="K46" s="143">
        <v>0</v>
      </c>
      <c r="L46" s="143">
        <v>0</v>
      </c>
      <c r="M46" s="143">
        <v>0</v>
      </c>
      <c r="N46" s="143">
        <v>0</v>
      </c>
      <c r="O46" s="143">
        <v>0</v>
      </c>
      <c r="P46" s="143">
        <v>0</v>
      </c>
      <c r="Q46" s="143">
        <v>117</v>
      </c>
      <c r="R46" s="143">
        <v>117</v>
      </c>
      <c r="S46" s="143">
        <v>210</v>
      </c>
      <c r="T46" s="141">
        <v>327</v>
      </c>
      <c r="U46" s="175">
        <v>327</v>
      </c>
      <c r="V46" s="144">
        <v>327</v>
      </c>
      <c r="W46" s="145">
        <v>109</v>
      </c>
      <c r="X46" s="146">
        <v>4.3600000000000003</v>
      </c>
    </row>
    <row r="47" spans="1:24" s="1" customFormat="1">
      <c r="A47" s="231" t="s">
        <v>11</v>
      </c>
      <c r="B47" s="160" t="s">
        <v>62</v>
      </c>
      <c r="C47" s="159">
        <v>0</v>
      </c>
      <c r="D47" s="147">
        <v>0</v>
      </c>
      <c r="E47" s="147">
        <v>0</v>
      </c>
      <c r="F47" s="147">
        <v>0</v>
      </c>
      <c r="G47" s="147">
        <v>0</v>
      </c>
      <c r="H47" s="147">
        <v>0</v>
      </c>
      <c r="I47" s="147">
        <v>0</v>
      </c>
      <c r="J47" s="147">
        <v>0</v>
      </c>
      <c r="K47" s="147">
        <v>0</v>
      </c>
      <c r="L47" s="147">
        <v>0</v>
      </c>
      <c r="M47" s="147">
        <v>0</v>
      </c>
      <c r="N47" s="147">
        <v>0</v>
      </c>
      <c r="O47" s="147">
        <v>0</v>
      </c>
      <c r="P47" s="147">
        <v>0</v>
      </c>
      <c r="Q47" s="147">
        <v>48.5</v>
      </c>
      <c r="R47" s="147">
        <v>48.5</v>
      </c>
      <c r="S47" s="147">
        <v>398</v>
      </c>
      <c r="T47" s="160">
        <v>446.5</v>
      </c>
      <c r="U47" s="176">
        <v>446.5</v>
      </c>
      <c r="V47" s="177">
        <v>446.5</v>
      </c>
      <c r="W47" s="148">
        <v>148.83333333333334</v>
      </c>
      <c r="X47" s="178">
        <v>5.953333333333334</v>
      </c>
    </row>
    <row r="48" spans="1:24" s="1" customFormat="1">
      <c r="A48" s="232"/>
      <c r="B48" s="40" t="s">
        <v>63</v>
      </c>
      <c r="C48" s="51">
        <v>0</v>
      </c>
      <c r="D48" s="130">
        <v>0</v>
      </c>
      <c r="E48" s="130">
        <v>0</v>
      </c>
      <c r="F48" s="130">
        <v>0</v>
      </c>
      <c r="G48" s="130">
        <v>0</v>
      </c>
      <c r="H48" s="130">
        <v>0</v>
      </c>
      <c r="I48" s="130">
        <v>0</v>
      </c>
      <c r="J48" s="130">
        <v>0</v>
      </c>
      <c r="K48" s="130">
        <v>0</v>
      </c>
      <c r="L48" s="130">
        <v>0</v>
      </c>
      <c r="M48" s="130">
        <v>0</v>
      </c>
      <c r="N48" s="130">
        <v>0</v>
      </c>
      <c r="O48" s="130">
        <v>0</v>
      </c>
      <c r="P48" s="130">
        <v>0</v>
      </c>
      <c r="Q48" s="130">
        <v>82</v>
      </c>
      <c r="R48" s="130">
        <v>82</v>
      </c>
      <c r="S48" s="130">
        <v>341</v>
      </c>
      <c r="T48" s="40">
        <v>423</v>
      </c>
      <c r="U48" s="47">
        <v>423</v>
      </c>
      <c r="V48" s="138">
        <v>423</v>
      </c>
      <c r="W48" s="139">
        <v>141</v>
      </c>
      <c r="X48" s="140">
        <v>5.64</v>
      </c>
    </row>
    <row r="49" spans="1:24" s="1" customFormat="1">
      <c r="A49" s="232"/>
      <c r="B49" s="41" t="s">
        <v>64</v>
      </c>
      <c r="C49" s="52">
        <v>0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  <c r="I49" s="131">
        <v>0</v>
      </c>
      <c r="J49" s="131">
        <v>0</v>
      </c>
      <c r="K49" s="131">
        <v>0</v>
      </c>
      <c r="L49" s="131">
        <v>0</v>
      </c>
      <c r="M49" s="131">
        <v>0</v>
      </c>
      <c r="N49" s="131">
        <v>0</v>
      </c>
      <c r="O49" s="131">
        <v>0</v>
      </c>
      <c r="P49" s="131">
        <v>0</v>
      </c>
      <c r="Q49" s="131">
        <v>130.5</v>
      </c>
      <c r="R49" s="131">
        <v>130.5</v>
      </c>
      <c r="S49" s="131">
        <v>739</v>
      </c>
      <c r="T49" s="41">
        <v>869.5</v>
      </c>
      <c r="U49" s="47">
        <v>869.5</v>
      </c>
      <c r="V49" s="138">
        <v>869.5</v>
      </c>
      <c r="W49" s="139">
        <v>289.83333333333331</v>
      </c>
      <c r="X49" s="140">
        <v>11.593333333333332</v>
      </c>
    </row>
    <row r="50" spans="1:24" s="1" customFormat="1">
      <c r="A50" s="233"/>
      <c r="B50" s="141" t="s">
        <v>53</v>
      </c>
      <c r="C50" s="142">
        <v>0</v>
      </c>
      <c r="D50" s="143">
        <v>0</v>
      </c>
      <c r="E50" s="143">
        <v>0</v>
      </c>
      <c r="F50" s="143">
        <v>0</v>
      </c>
      <c r="G50" s="143">
        <v>0</v>
      </c>
      <c r="H50" s="143">
        <v>0</v>
      </c>
      <c r="I50" s="143">
        <v>0</v>
      </c>
      <c r="J50" s="143">
        <v>0</v>
      </c>
      <c r="K50" s="143">
        <v>0</v>
      </c>
      <c r="L50" s="143">
        <v>0</v>
      </c>
      <c r="M50" s="143">
        <v>0</v>
      </c>
      <c r="N50" s="143">
        <v>0</v>
      </c>
      <c r="O50" s="143">
        <v>0</v>
      </c>
      <c r="P50" s="143">
        <v>0</v>
      </c>
      <c r="Q50" s="143">
        <v>172</v>
      </c>
      <c r="R50" s="143">
        <v>172</v>
      </c>
      <c r="S50" s="143">
        <v>294</v>
      </c>
      <c r="T50" s="141">
        <v>466</v>
      </c>
      <c r="U50" s="175">
        <v>466</v>
      </c>
      <c r="V50" s="144">
        <v>466</v>
      </c>
      <c r="W50" s="145">
        <v>155.33333333333334</v>
      </c>
      <c r="X50" s="146">
        <v>6.2133333333333338</v>
      </c>
    </row>
    <row r="51" spans="1:24" s="1" customFormat="1">
      <c r="A51" s="231" t="s">
        <v>12</v>
      </c>
      <c r="B51" s="160" t="s">
        <v>62</v>
      </c>
      <c r="C51" s="159">
        <v>0</v>
      </c>
      <c r="D51" s="147">
        <v>0</v>
      </c>
      <c r="E51" s="147">
        <v>0</v>
      </c>
      <c r="F51" s="147">
        <v>0</v>
      </c>
      <c r="G51" s="147">
        <v>0</v>
      </c>
      <c r="H51" s="147">
        <v>0</v>
      </c>
      <c r="I51" s="147">
        <v>0</v>
      </c>
      <c r="J51" s="147">
        <v>0</v>
      </c>
      <c r="K51" s="147">
        <v>0</v>
      </c>
      <c r="L51" s="147">
        <v>0</v>
      </c>
      <c r="M51" s="147">
        <v>0</v>
      </c>
      <c r="N51" s="147">
        <v>0</v>
      </c>
      <c r="O51" s="147">
        <v>0</v>
      </c>
      <c r="P51" s="147">
        <v>0</v>
      </c>
      <c r="Q51" s="147">
        <v>67</v>
      </c>
      <c r="R51" s="147">
        <v>67</v>
      </c>
      <c r="S51" s="147">
        <v>248</v>
      </c>
      <c r="T51" s="160">
        <v>315</v>
      </c>
      <c r="U51" s="176">
        <v>315</v>
      </c>
      <c r="V51" s="177">
        <v>315</v>
      </c>
      <c r="W51" s="148">
        <v>105</v>
      </c>
      <c r="X51" s="178">
        <v>4.2</v>
      </c>
    </row>
    <row r="52" spans="1:24" s="1" customFormat="1">
      <c r="A52" s="232"/>
      <c r="B52" s="40" t="s">
        <v>63</v>
      </c>
      <c r="C52" s="51">
        <v>0</v>
      </c>
      <c r="D52" s="130">
        <v>0</v>
      </c>
      <c r="E52" s="130">
        <v>0</v>
      </c>
      <c r="F52" s="130">
        <v>0</v>
      </c>
      <c r="G52" s="130">
        <v>0</v>
      </c>
      <c r="H52" s="130">
        <v>0</v>
      </c>
      <c r="I52" s="130">
        <v>0</v>
      </c>
      <c r="J52" s="130">
        <v>0</v>
      </c>
      <c r="K52" s="130">
        <v>0</v>
      </c>
      <c r="L52" s="130">
        <v>0</v>
      </c>
      <c r="M52" s="130">
        <v>0</v>
      </c>
      <c r="N52" s="130">
        <v>0</v>
      </c>
      <c r="O52" s="130">
        <v>0</v>
      </c>
      <c r="P52" s="130">
        <v>0</v>
      </c>
      <c r="Q52" s="130">
        <v>43</v>
      </c>
      <c r="R52" s="130">
        <v>45</v>
      </c>
      <c r="S52" s="130">
        <v>171</v>
      </c>
      <c r="T52" s="40">
        <v>216</v>
      </c>
      <c r="U52" s="47">
        <v>216</v>
      </c>
      <c r="V52" s="138">
        <v>214</v>
      </c>
      <c r="W52" s="139">
        <v>71.333333333333329</v>
      </c>
      <c r="X52" s="140">
        <v>2.8533333333333331</v>
      </c>
    </row>
    <row r="53" spans="1:24" s="1" customFormat="1">
      <c r="A53" s="232"/>
      <c r="B53" s="41" t="s">
        <v>64</v>
      </c>
      <c r="C53" s="52">
        <v>0</v>
      </c>
      <c r="D53" s="131">
        <v>0</v>
      </c>
      <c r="E53" s="131">
        <v>0</v>
      </c>
      <c r="F53" s="131">
        <v>0</v>
      </c>
      <c r="G53" s="131">
        <v>0</v>
      </c>
      <c r="H53" s="131">
        <v>0</v>
      </c>
      <c r="I53" s="131">
        <v>0</v>
      </c>
      <c r="J53" s="131">
        <v>0</v>
      </c>
      <c r="K53" s="131">
        <v>0</v>
      </c>
      <c r="L53" s="131">
        <v>0</v>
      </c>
      <c r="M53" s="131">
        <v>0</v>
      </c>
      <c r="N53" s="131">
        <v>0</v>
      </c>
      <c r="O53" s="131">
        <v>0</v>
      </c>
      <c r="P53" s="131">
        <v>0</v>
      </c>
      <c r="Q53" s="131">
        <v>110</v>
      </c>
      <c r="R53" s="131">
        <v>112</v>
      </c>
      <c r="S53" s="131">
        <v>419</v>
      </c>
      <c r="T53" s="41">
        <v>531</v>
      </c>
      <c r="U53" s="47">
        <v>531</v>
      </c>
      <c r="V53" s="138">
        <v>529</v>
      </c>
      <c r="W53" s="139">
        <v>176.33333333333334</v>
      </c>
      <c r="X53" s="140">
        <v>7.0533333333333337</v>
      </c>
    </row>
    <row r="54" spans="1:24" s="1" customFormat="1">
      <c r="A54" s="233"/>
      <c r="B54" s="141" t="s">
        <v>53</v>
      </c>
      <c r="C54" s="142">
        <v>0</v>
      </c>
      <c r="D54" s="143">
        <v>0</v>
      </c>
      <c r="E54" s="143">
        <v>0</v>
      </c>
      <c r="F54" s="143">
        <v>0</v>
      </c>
      <c r="G54" s="143">
        <v>0</v>
      </c>
      <c r="H54" s="143">
        <v>0</v>
      </c>
      <c r="I54" s="143">
        <v>0</v>
      </c>
      <c r="J54" s="143">
        <v>0</v>
      </c>
      <c r="K54" s="143">
        <v>0</v>
      </c>
      <c r="L54" s="143">
        <v>0</v>
      </c>
      <c r="M54" s="143">
        <v>0</v>
      </c>
      <c r="N54" s="143">
        <v>0</v>
      </c>
      <c r="O54" s="143">
        <v>8</v>
      </c>
      <c r="P54" s="143">
        <v>8</v>
      </c>
      <c r="Q54" s="143">
        <v>158</v>
      </c>
      <c r="R54" s="143">
        <v>166</v>
      </c>
      <c r="S54" s="143">
        <v>331</v>
      </c>
      <c r="T54" s="141">
        <v>497</v>
      </c>
      <c r="U54" s="175">
        <v>497</v>
      </c>
      <c r="V54" s="144">
        <v>497</v>
      </c>
      <c r="W54" s="145">
        <v>165.66666666666666</v>
      </c>
      <c r="X54" s="146">
        <v>6.626666666666666</v>
      </c>
    </row>
    <row r="55" spans="1:24" s="1" customFormat="1">
      <c r="A55" s="231" t="s">
        <v>13</v>
      </c>
      <c r="B55" s="160" t="s">
        <v>62</v>
      </c>
      <c r="C55" s="159">
        <v>0</v>
      </c>
      <c r="D55" s="147">
        <v>0</v>
      </c>
      <c r="E55" s="147">
        <v>0</v>
      </c>
      <c r="F55" s="147">
        <v>0</v>
      </c>
      <c r="G55" s="147">
        <v>0</v>
      </c>
      <c r="H55" s="147">
        <v>0</v>
      </c>
      <c r="I55" s="147">
        <v>0</v>
      </c>
      <c r="J55" s="147">
        <v>0</v>
      </c>
      <c r="K55" s="147">
        <v>0</v>
      </c>
      <c r="L55" s="147">
        <v>0</v>
      </c>
      <c r="M55" s="147">
        <v>0</v>
      </c>
      <c r="N55" s="147">
        <v>0</v>
      </c>
      <c r="O55" s="147">
        <v>0</v>
      </c>
      <c r="P55" s="147">
        <v>0</v>
      </c>
      <c r="Q55" s="147">
        <v>29</v>
      </c>
      <c r="R55" s="147">
        <v>29</v>
      </c>
      <c r="S55" s="147">
        <v>77</v>
      </c>
      <c r="T55" s="160">
        <v>106</v>
      </c>
      <c r="U55" s="176">
        <v>106</v>
      </c>
      <c r="V55" s="177">
        <v>106</v>
      </c>
      <c r="W55" s="148">
        <v>35.333333333333336</v>
      </c>
      <c r="X55" s="178">
        <v>1.4133333333333333</v>
      </c>
    </row>
    <row r="56" spans="1:24" s="1" customFormat="1">
      <c r="A56" s="232"/>
      <c r="B56" s="40" t="s">
        <v>63</v>
      </c>
      <c r="C56" s="51">
        <v>0</v>
      </c>
      <c r="D56" s="130">
        <v>0</v>
      </c>
      <c r="E56" s="130">
        <v>0</v>
      </c>
      <c r="F56" s="130">
        <v>0</v>
      </c>
      <c r="G56" s="130">
        <v>0</v>
      </c>
      <c r="H56" s="130">
        <v>0</v>
      </c>
      <c r="I56" s="130">
        <v>0</v>
      </c>
      <c r="J56" s="130">
        <v>0</v>
      </c>
      <c r="K56" s="130">
        <v>0</v>
      </c>
      <c r="L56" s="130">
        <v>0</v>
      </c>
      <c r="M56" s="130">
        <v>0</v>
      </c>
      <c r="N56" s="130">
        <v>0</v>
      </c>
      <c r="O56" s="130">
        <v>0</v>
      </c>
      <c r="P56" s="130">
        <v>0</v>
      </c>
      <c r="Q56" s="130">
        <v>43</v>
      </c>
      <c r="R56" s="130">
        <v>43</v>
      </c>
      <c r="S56" s="130">
        <v>229</v>
      </c>
      <c r="T56" s="40">
        <v>272</v>
      </c>
      <c r="U56" s="47">
        <v>272</v>
      </c>
      <c r="V56" s="138">
        <v>272</v>
      </c>
      <c r="W56" s="139">
        <v>90.666666666666671</v>
      </c>
      <c r="X56" s="140">
        <v>3.6266666666666669</v>
      </c>
    </row>
    <row r="57" spans="1:24" s="1" customFormat="1">
      <c r="A57" s="232"/>
      <c r="B57" s="41" t="s">
        <v>64</v>
      </c>
      <c r="C57" s="52">
        <v>0</v>
      </c>
      <c r="D57" s="131">
        <v>0</v>
      </c>
      <c r="E57" s="131">
        <v>0</v>
      </c>
      <c r="F57" s="131">
        <v>0</v>
      </c>
      <c r="G57" s="131">
        <v>0</v>
      </c>
      <c r="H57" s="131">
        <v>0</v>
      </c>
      <c r="I57" s="131">
        <v>0</v>
      </c>
      <c r="J57" s="131">
        <v>0</v>
      </c>
      <c r="K57" s="131">
        <v>0</v>
      </c>
      <c r="L57" s="131">
        <v>0</v>
      </c>
      <c r="M57" s="131">
        <v>0</v>
      </c>
      <c r="N57" s="131">
        <v>0</v>
      </c>
      <c r="O57" s="131">
        <v>0</v>
      </c>
      <c r="P57" s="131">
        <v>0</v>
      </c>
      <c r="Q57" s="131">
        <v>72</v>
      </c>
      <c r="R57" s="131">
        <v>72</v>
      </c>
      <c r="S57" s="131">
        <v>306</v>
      </c>
      <c r="T57" s="41">
        <v>378</v>
      </c>
      <c r="U57" s="47">
        <v>378</v>
      </c>
      <c r="V57" s="138">
        <v>378</v>
      </c>
      <c r="W57" s="139">
        <v>126</v>
      </c>
      <c r="X57" s="140">
        <v>5.04</v>
      </c>
    </row>
    <row r="58" spans="1:24" s="1" customFormat="1">
      <c r="A58" s="233"/>
      <c r="B58" s="141" t="s">
        <v>53</v>
      </c>
      <c r="C58" s="142">
        <v>0</v>
      </c>
      <c r="D58" s="143">
        <v>0</v>
      </c>
      <c r="E58" s="143">
        <v>0</v>
      </c>
      <c r="F58" s="143">
        <v>0</v>
      </c>
      <c r="G58" s="143">
        <v>0</v>
      </c>
      <c r="H58" s="143">
        <v>0</v>
      </c>
      <c r="I58" s="143">
        <v>0</v>
      </c>
      <c r="J58" s="143">
        <v>0</v>
      </c>
      <c r="K58" s="143">
        <v>0</v>
      </c>
      <c r="L58" s="143">
        <v>0</v>
      </c>
      <c r="M58" s="143">
        <v>0</v>
      </c>
      <c r="N58" s="143">
        <v>0</v>
      </c>
      <c r="O58" s="143">
        <v>0</v>
      </c>
      <c r="P58" s="143">
        <v>0</v>
      </c>
      <c r="Q58" s="143">
        <v>82</v>
      </c>
      <c r="R58" s="143">
        <v>82</v>
      </c>
      <c r="S58" s="143">
        <v>125</v>
      </c>
      <c r="T58" s="141">
        <v>207</v>
      </c>
      <c r="U58" s="175">
        <v>207</v>
      </c>
      <c r="V58" s="144">
        <v>207</v>
      </c>
      <c r="W58" s="145">
        <v>69</v>
      </c>
      <c r="X58" s="146">
        <v>2.76</v>
      </c>
    </row>
    <row r="59" spans="1:24" s="1" customFormat="1">
      <c r="A59" s="231" t="s">
        <v>14</v>
      </c>
      <c r="B59" s="160" t="s">
        <v>62</v>
      </c>
      <c r="C59" s="159">
        <v>0</v>
      </c>
      <c r="D59" s="147">
        <v>0</v>
      </c>
      <c r="E59" s="147">
        <v>0</v>
      </c>
      <c r="F59" s="147">
        <v>0</v>
      </c>
      <c r="G59" s="147">
        <v>0</v>
      </c>
      <c r="H59" s="147">
        <v>0</v>
      </c>
      <c r="I59" s="147">
        <v>0</v>
      </c>
      <c r="J59" s="147">
        <v>0</v>
      </c>
      <c r="K59" s="147">
        <v>0</v>
      </c>
      <c r="L59" s="147">
        <v>0</v>
      </c>
      <c r="M59" s="147">
        <v>0</v>
      </c>
      <c r="N59" s="147">
        <v>0</v>
      </c>
      <c r="O59" s="147">
        <v>0</v>
      </c>
      <c r="P59" s="147">
        <v>0</v>
      </c>
      <c r="Q59" s="147">
        <v>4407</v>
      </c>
      <c r="R59" s="147">
        <v>4407</v>
      </c>
      <c r="S59" s="147">
        <v>1971</v>
      </c>
      <c r="T59" s="160">
        <v>6378</v>
      </c>
      <c r="U59" s="176">
        <v>6378</v>
      </c>
      <c r="V59" s="177">
        <v>6378</v>
      </c>
      <c r="W59" s="148">
        <v>2126</v>
      </c>
      <c r="X59" s="178">
        <v>85.04</v>
      </c>
    </row>
    <row r="60" spans="1:24" s="1" customFormat="1">
      <c r="A60" s="232"/>
      <c r="B60" s="40" t="s">
        <v>63</v>
      </c>
      <c r="C60" s="51">
        <v>0</v>
      </c>
      <c r="D60" s="130">
        <v>0</v>
      </c>
      <c r="E60" s="130">
        <v>0</v>
      </c>
      <c r="F60" s="130">
        <v>0</v>
      </c>
      <c r="G60" s="130">
        <v>0</v>
      </c>
      <c r="H60" s="130">
        <v>0</v>
      </c>
      <c r="I60" s="130">
        <v>0</v>
      </c>
      <c r="J60" s="130">
        <v>0</v>
      </c>
      <c r="K60" s="130">
        <v>0</v>
      </c>
      <c r="L60" s="130">
        <v>0</v>
      </c>
      <c r="M60" s="130">
        <v>0</v>
      </c>
      <c r="N60" s="130">
        <v>0</v>
      </c>
      <c r="O60" s="130">
        <v>0</v>
      </c>
      <c r="P60" s="130">
        <v>0</v>
      </c>
      <c r="Q60" s="130">
        <v>1159</v>
      </c>
      <c r="R60" s="130">
        <v>1159</v>
      </c>
      <c r="S60" s="130">
        <v>879</v>
      </c>
      <c r="T60" s="40">
        <v>2038</v>
      </c>
      <c r="U60" s="47">
        <v>2038</v>
      </c>
      <c r="V60" s="138">
        <v>2038</v>
      </c>
      <c r="W60" s="139">
        <v>679.33333333333337</v>
      </c>
      <c r="X60" s="140">
        <v>27.173333333333336</v>
      </c>
    </row>
    <row r="61" spans="1:24" s="1" customFormat="1">
      <c r="A61" s="232"/>
      <c r="B61" s="41" t="s">
        <v>64</v>
      </c>
      <c r="C61" s="52">
        <v>0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  <c r="I61" s="131">
        <v>0</v>
      </c>
      <c r="J61" s="131">
        <v>0</v>
      </c>
      <c r="K61" s="131">
        <v>0</v>
      </c>
      <c r="L61" s="131">
        <v>0</v>
      </c>
      <c r="M61" s="131">
        <v>0</v>
      </c>
      <c r="N61" s="131">
        <v>0</v>
      </c>
      <c r="O61" s="131">
        <v>0</v>
      </c>
      <c r="P61" s="131">
        <v>0</v>
      </c>
      <c r="Q61" s="131">
        <v>5566</v>
      </c>
      <c r="R61" s="131">
        <v>5566</v>
      </c>
      <c r="S61" s="131">
        <v>2850</v>
      </c>
      <c r="T61" s="41">
        <v>8416</v>
      </c>
      <c r="U61" s="47">
        <v>8416</v>
      </c>
      <c r="V61" s="138">
        <v>8416</v>
      </c>
      <c r="W61" s="139">
        <v>2805.3333333333335</v>
      </c>
      <c r="X61" s="140">
        <v>112.21333333333334</v>
      </c>
    </row>
    <row r="62" spans="1:24" s="1" customFormat="1">
      <c r="A62" s="233"/>
      <c r="B62" s="141" t="s">
        <v>53</v>
      </c>
      <c r="C62" s="142">
        <v>0</v>
      </c>
      <c r="D62" s="143">
        <v>0</v>
      </c>
      <c r="E62" s="143">
        <v>0</v>
      </c>
      <c r="F62" s="143">
        <v>0</v>
      </c>
      <c r="G62" s="143">
        <v>0</v>
      </c>
      <c r="H62" s="143">
        <v>0</v>
      </c>
      <c r="I62" s="143">
        <v>0</v>
      </c>
      <c r="J62" s="143">
        <v>0</v>
      </c>
      <c r="K62" s="143">
        <v>0</v>
      </c>
      <c r="L62" s="143">
        <v>0</v>
      </c>
      <c r="M62" s="143">
        <v>0</v>
      </c>
      <c r="N62" s="143">
        <v>0</v>
      </c>
      <c r="O62" s="143">
        <v>0</v>
      </c>
      <c r="P62" s="143">
        <v>0</v>
      </c>
      <c r="Q62" s="143">
        <v>1683</v>
      </c>
      <c r="R62" s="143">
        <v>1683</v>
      </c>
      <c r="S62" s="143">
        <v>486</v>
      </c>
      <c r="T62" s="141">
        <v>2169</v>
      </c>
      <c r="U62" s="175">
        <v>2169</v>
      </c>
      <c r="V62" s="144">
        <v>2169</v>
      </c>
      <c r="W62" s="145">
        <v>723</v>
      </c>
      <c r="X62" s="146">
        <v>28.92</v>
      </c>
    </row>
    <row r="63" spans="1:24" s="1" customFormat="1">
      <c r="A63" s="231" t="s">
        <v>67</v>
      </c>
      <c r="B63" s="160" t="s">
        <v>62</v>
      </c>
      <c r="C63" s="159">
        <v>0</v>
      </c>
      <c r="D63" s="147">
        <v>0</v>
      </c>
      <c r="E63" s="147">
        <v>0</v>
      </c>
      <c r="F63" s="147">
        <v>0</v>
      </c>
      <c r="G63" s="147">
        <v>0</v>
      </c>
      <c r="H63" s="147">
        <v>0</v>
      </c>
      <c r="I63" s="147">
        <v>0</v>
      </c>
      <c r="J63" s="147">
        <v>0</v>
      </c>
      <c r="K63" s="147">
        <v>63</v>
      </c>
      <c r="L63" s="147">
        <v>63</v>
      </c>
      <c r="M63" s="147">
        <v>655</v>
      </c>
      <c r="N63" s="147">
        <v>718</v>
      </c>
      <c r="O63" s="147">
        <v>1788</v>
      </c>
      <c r="P63" s="147">
        <v>2506</v>
      </c>
      <c r="Q63" s="147">
        <v>3301</v>
      </c>
      <c r="R63" s="147">
        <v>5807</v>
      </c>
      <c r="S63" s="147">
        <v>2594</v>
      </c>
      <c r="T63" s="160">
        <v>8401</v>
      </c>
      <c r="U63" s="176">
        <v>8401</v>
      </c>
      <c r="V63" s="177">
        <v>7683</v>
      </c>
      <c r="W63" s="148">
        <v>2561</v>
      </c>
      <c r="X63" s="178">
        <v>102.44</v>
      </c>
    </row>
    <row r="64" spans="1:24" s="1" customFormat="1">
      <c r="A64" s="232"/>
      <c r="B64" s="40" t="s">
        <v>63</v>
      </c>
      <c r="C64" s="51">
        <v>0</v>
      </c>
      <c r="D64" s="130">
        <v>0</v>
      </c>
      <c r="E64" s="130">
        <v>0</v>
      </c>
      <c r="F64" s="130">
        <v>0</v>
      </c>
      <c r="G64" s="130">
        <v>0</v>
      </c>
      <c r="H64" s="130">
        <v>0</v>
      </c>
      <c r="I64" s="130">
        <v>0</v>
      </c>
      <c r="J64" s="130">
        <v>0</v>
      </c>
      <c r="K64" s="130">
        <v>0</v>
      </c>
      <c r="L64" s="130">
        <v>0</v>
      </c>
      <c r="M64" s="130">
        <v>0</v>
      </c>
      <c r="N64" s="130">
        <v>0</v>
      </c>
      <c r="O64" s="130">
        <v>0</v>
      </c>
      <c r="P64" s="130">
        <v>0</v>
      </c>
      <c r="Q64" s="130">
        <v>0</v>
      </c>
      <c r="R64" s="130">
        <v>0</v>
      </c>
      <c r="S64" s="130">
        <v>1573</v>
      </c>
      <c r="T64" s="40">
        <v>1573</v>
      </c>
      <c r="U64" s="47">
        <v>1573</v>
      </c>
      <c r="V64" s="138">
        <v>1573</v>
      </c>
      <c r="W64" s="139">
        <v>524.33333333333337</v>
      </c>
      <c r="X64" s="140">
        <v>20.973333333333336</v>
      </c>
    </row>
    <row r="65" spans="1:24" s="1" customFormat="1">
      <c r="A65" s="232"/>
      <c r="B65" s="41" t="s">
        <v>64</v>
      </c>
      <c r="C65" s="52">
        <v>0</v>
      </c>
      <c r="D65" s="131">
        <v>0</v>
      </c>
      <c r="E65" s="131">
        <v>0</v>
      </c>
      <c r="F65" s="131">
        <v>0</v>
      </c>
      <c r="G65" s="131">
        <v>0</v>
      </c>
      <c r="H65" s="131">
        <v>0</v>
      </c>
      <c r="I65" s="131">
        <v>0</v>
      </c>
      <c r="J65" s="131">
        <v>0</v>
      </c>
      <c r="K65" s="131">
        <v>63</v>
      </c>
      <c r="L65" s="131">
        <v>63</v>
      </c>
      <c r="M65" s="131">
        <v>655</v>
      </c>
      <c r="N65" s="131">
        <v>718</v>
      </c>
      <c r="O65" s="131">
        <v>1788</v>
      </c>
      <c r="P65" s="131">
        <v>2506</v>
      </c>
      <c r="Q65" s="131">
        <v>3301</v>
      </c>
      <c r="R65" s="131">
        <v>5807</v>
      </c>
      <c r="S65" s="131">
        <v>4167</v>
      </c>
      <c r="T65" s="41">
        <v>9974</v>
      </c>
      <c r="U65" s="47">
        <v>9974</v>
      </c>
      <c r="V65" s="138">
        <v>9256</v>
      </c>
      <c r="W65" s="139">
        <v>3085.3333333333335</v>
      </c>
      <c r="X65" s="140">
        <v>123.41333333333334</v>
      </c>
    </row>
    <row r="66" spans="1:24" s="1" customFormat="1">
      <c r="A66" s="233"/>
      <c r="B66" s="141" t="s">
        <v>53</v>
      </c>
      <c r="C66" s="142">
        <v>0</v>
      </c>
      <c r="D66" s="143">
        <v>0</v>
      </c>
      <c r="E66" s="143">
        <v>0</v>
      </c>
      <c r="F66" s="143">
        <v>0</v>
      </c>
      <c r="G66" s="143">
        <v>0</v>
      </c>
      <c r="H66" s="143">
        <v>0</v>
      </c>
      <c r="I66" s="143">
        <v>0</v>
      </c>
      <c r="J66" s="143">
        <v>0</v>
      </c>
      <c r="K66" s="143">
        <v>486</v>
      </c>
      <c r="L66" s="143">
        <v>486</v>
      </c>
      <c r="M66" s="143">
        <v>443</v>
      </c>
      <c r="N66" s="143">
        <v>929</v>
      </c>
      <c r="O66" s="143">
        <v>454</v>
      </c>
      <c r="P66" s="143">
        <v>1383</v>
      </c>
      <c r="Q66" s="143">
        <v>542</v>
      </c>
      <c r="R66" s="143">
        <v>1925</v>
      </c>
      <c r="S66" s="143">
        <v>1633</v>
      </c>
      <c r="T66" s="141">
        <v>3558</v>
      </c>
      <c r="U66" s="175">
        <v>3558</v>
      </c>
      <c r="V66" s="144">
        <v>2629</v>
      </c>
      <c r="W66" s="145">
        <v>876.33333333333337</v>
      </c>
      <c r="X66" s="146">
        <v>35.053333333333335</v>
      </c>
    </row>
    <row r="67" spans="1:24" s="1" customFormat="1">
      <c r="A67" s="231" t="s">
        <v>68</v>
      </c>
      <c r="B67" s="160" t="s">
        <v>62</v>
      </c>
      <c r="C67" s="159">
        <v>0</v>
      </c>
      <c r="D67" s="147">
        <v>0</v>
      </c>
      <c r="E67" s="147">
        <v>0</v>
      </c>
      <c r="F67" s="147">
        <v>0</v>
      </c>
      <c r="G67" s="147">
        <v>0</v>
      </c>
      <c r="H67" s="147">
        <v>0</v>
      </c>
      <c r="I67" s="147">
        <v>0</v>
      </c>
      <c r="J67" s="147">
        <v>0</v>
      </c>
      <c r="K67" s="147">
        <v>0</v>
      </c>
      <c r="L67" s="147">
        <v>0</v>
      </c>
      <c r="M67" s="147">
        <v>0</v>
      </c>
      <c r="N67" s="147">
        <v>0</v>
      </c>
      <c r="O67" s="147">
        <v>0</v>
      </c>
      <c r="P67" s="147">
        <v>0</v>
      </c>
      <c r="Q67" s="147">
        <v>0</v>
      </c>
      <c r="R67" s="147">
        <v>0</v>
      </c>
      <c r="S67" s="147">
        <v>7470</v>
      </c>
      <c r="T67" s="160">
        <v>7470</v>
      </c>
      <c r="U67" s="176">
        <v>7470</v>
      </c>
      <c r="V67" s="177">
        <v>7470</v>
      </c>
      <c r="W67" s="148">
        <v>2490</v>
      </c>
      <c r="X67" s="178">
        <v>99.6</v>
      </c>
    </row>
    <row r="68" spans="1:24" s="1" customFormat="1">
      <c r="A68" s="232"/>
      <c r="B68" s="40" t="s">
        <v>63</v>
      </c>
      <c r="C68" s="51">
        <v>0</v>
      </c>
      <c r="D68" s="130">
        <v>0</v>
      </c>
      <c r="E68" s="130">
        <v>0</v>
      </c>
      <c r="F68" s="130">
        <v>0</v>
      </c>
      <c r="G68" s="130">
        <v>0</v>
      </c>
      <c r="H68" s="130">
        <v>0</v>
      </c>
      <c r="I68" s="130">
        <v>0</v>
      </c>
      <c r="J68" s="130">
        <v>0</v>
      </c>
      <c r="K68" s="130">
        <v>0</v>
      </c>
      <c r="L68" s="130">
        <v>0</v>
      </c>
      <c r="M68" s="130">
        <v>0</v>
      </c>
      <c r="N68" s="130">
        <v>0</v>
      </c>
      <c r="O68" s="130">
        <v>0</v>
      </c>
      <c r="P68" s="130">
        <v>0</v>
      </c>
      <c r="Q68" s="130">
        <v>0</v>
      </c>
      <c r="R68" s="130">
        <v>0</v>
      </c>
      <c r="S68" s="130">
        <v>3801</v>
      </c>
      <c r="T68" s="40">
        <v>3801</v>
      </c>
      <c r="U68" s="47">
        <v>3801</v>
      </c>
      <c r="V68" s="138">
        <v>3801</v>
      </c>
      <c r="W68" s="139">
        <v>1267</v>
      </c>
      <c r="X68" s="140">
        <v>50.68</v>
      </c>
    </row>
    <row r="69" spans="1:24" s="1" customFormat="1">
      <c r="A69" s="232"/>
      <c r="B69" s="41" t="s">
        <v>64</v>
      </c>
      <c r="C69" s="52">
        <v>0</v>
      </c>
      <c r="D69" s="131">
        <v>0</v>
      </c>
      <c r="E69" s="131">
        <v>0</v>
      </c>
      <c r="F69" s="131">
        <v>0</v>
      </c>
      <c r="G69" s="131">
        <v>0</v>
      </c>
      <c r="H69" s="131">
        <v>0</v>
      </c>
      <c r="I69" s="131">
        <v>0</v>
      </c>
      <c r="J69" s="131">
        <v>0</v>
      </c>
      <c r="K69" s="131">
        <v>0</v>
      </c>
      <c r="L69" s="131">
        <v>0</v>
      </c>
      <c r="M69" s="131">
        <v>0</v>
      </c>
      <c r="N69" s="131">
        <v>0</v>
      </c>
      <c r="O69" s="131">
        <v>0</v>
      </c>
      <c r="P69" s="131">
        <v>0</v>
      </c>
      <c r="Q69" s="131">
        <v>0</v>
      </c>
      <c r="R69" s="131">
        <v>0</v>
      </c>
      <c r="S69" s="131">
        <v>11271</v>
      </c>
      <c r="T69" s="41">
        <v>11271</v>
      </c>
      <c r="U69" s="47">
        <v>11271</v>
      </c>
      <c r="V69" s="138">
        <v>11271</v>
      </c>
      <c r="W69" s="139">
        <v>3757</v>
      </c>
      <c r="X69" s="140">
        <v>150.28</v>
      </c>
    </row>
    <row r="70" spans="1:24" s="1" customFormat="1">
      <c r="A70" s="233"/>
      <c r="B70" s="141" t="s">
        <v>53</v>
      </c>
      <c r="C70" s="142">
        <v>0</v>
      </c>
      <c r="D70" s="143">
        <v>0</v>
      </c>
      <c r="E70" s="143">
        <v>0</v>
      </c>
      <c r="F70" s="143">
        <v>0</v>
      </c>
      <c r="G70" s="143">
        <v>0</v>
      </c>
      <c r="H70" s="143">
        <v>0</v>
      </c>
      <c r="I70" s="143">
        <v>0</v>
      </c>
      <c r="J70" s="143">
        <v>0</v>
      </c>
      <c r="K70" s="143">
        <v>0</v>
      </c>
      <c r="L70" s="143">
        <v>0</v>
      </c>
      <c r="M70" s="143">
        <v>0</v>
      </c>
      <c r="N70" s="143">
        <v>0</v>
      </c>
      <c r="O70" s="143">
        <v>0</v>
      </c>
      <c r="P70" s="143">
        <v>0</v>
      </c>
      <c r="Q70" s="143">
        <v>0</v>
      </c>
      <c r="R70" s="143">
        <v>0</v>
      </c>
      <c r="S70" s="143">
        <v>4266</v>
      </c>
      <c r="T70" s="141">
        <v>4266</v>
      </c>
      <c r="U70" s="175">
        <v>4266</v>
      </c>
      <c r="V70" s="144">
        <v>4266</v>
      </c>
      <c r="W70" s="145">
        <v>1422</v>
      </c>
      <c r="X70" s="146">
        <v>56.88</v>
      </c>
    </row>
    <row r="71" spans="1:24" s="1" customFormat="1">
      <c r="A71" s="231" t="s">
        <v>69</v>
      </c>
      <c r="B71" s="160" t="s">
        <v>62</v>
      </c>
      <c r="C71" s="159">
        <v>0</v>
      </c>
      <c r="D71" s="147">
        <v>0</v>
      </c>
      <c r="E71" s="147">
        <v>0</v>
      </c>
      <c r="F71" s="147">
        <v>0</v>
      </c>
      <c r="G71" s="147">
        <v>0</v>
      </c>
      <c r="H71" s="147">
        <v>0</v>
      </c>
      <c r="I71" s="147">
        <v>0</v>
      </c>
      <c r="J71" s="147">
        <v>0</v>
      </c>
      <c r="K71" s="147">
        <v>0</v>
      </c>
      <c r="L71" s="147">
        <v>0</v>
      </c>
      <c r="M71" s="147">
        <v>144</v>
      </c>
      <c r="N71" s="147">
        <v>144</v>
      </c>
      <c r="O71" s="147">
        <v>470</v>
      </c>
      <c r="P71" s="147">
        <v>614</v>
      </c>
      <c r="Q71" s="147">
        <v>1417</v>
      </c>
      <c r="R71" s="147">
        <v>2031</v>
      </c>
      <c r="S71" s="147">
        <v>8997</v>
      </c>
      <c r="T71" s="160">
        <v>11028</v>
      </c>
      <c r="U71" s="176">
        <v>11028</v>
      </c>
      <c r="V71" s="177">
        <v>10884</v>
      </c>
      <c r="W71" s="148">
        <v>3628</v>
      </c>
      <c r="X71" s="178">
        <v>145.12</v>
      </c>
    </row>
    <row r="72" spans="1:24" s="1" customFormat="1">
      <c r="A72" s="232"/>
      <c r="B72" s="40" t="s">
        <v>63</v>
      </c>
      <c r="C72" s="51">
        <v>0</v>
      </c>
      <c r="D72" s="130">
        <v>0</v>
      </c>
      <c r="E72" s="130">
        <v>0</v>
      </c>
      <c r="F72" s="130">
        <v>0</v>
      </c>
      <c r="G72" s="130">
        <v>0</v>
      </c>
      <c r="H72" s="130">
        <v>0</v>
      </c>
      <c r="I72" s="130">
        <v>0</v>
      </c>
      <c r="J72" s="130">
        <v>0</v>
      </c>
      <c r="K72" s="130">
        <v>0</v>
      </c>
      <c r="L72" s="130">
        <v>0</v>
      </c>
      <c r="M72" s="130">
        <v>545</v>
      </c>
      <c r="N72" s="130">
        <v>545</v>
      </c>
      <c r="O72" s="130">
        <v>863</v>
      </c>
      <c r="P72" s="130">
        <v>1408</v>
      </c>
      <c r="Q72" s="130">
        <v>-677</v>
      </c>
      <c r="R72" s="130">
        <v>731</v>
      </c>
      <c r="S72" s="130">
        <v>3501</v>
      </c>
      <c r="T72" s="40">
        <v>4232</v>
      </c>
      <c r="U72" s="47">
        <v>4232</v>
      </c>
      <c r="V72" s="138">
        <v>3687</v>
      </c>
      <c r="W72" s="139">
        <v>1229</v>
      </c>
      <c r="X72" s="140">
        <v>49.16</v>
      </c>
    </row>
    <row r="73" spans="1:24" s="1" customFormat="1">
      <c r="A73" s="232"/>
      <c r="B73" s="41" t="s">
        <v>64</v>
      </c>
      <c r="C73" s="52">
        <v>0</v>
      </c>
      <c r="D73" s="131">
        <v>0</v>
      </c>
      <c r="E73" s="131">
        <v>0</v>
      </c>
      <c r="F73" s="131">
        <v>0</v>
      </c>
      <c r="G73" s="131">
        <v>0</v>
      </c>
      <c r="H73" s="131">
        <v>0</v>
      </c>
      <c r="I73" s="131">
        <v>0</v>
      </c>
      <c r="J73" s="131">
        <v>0</v>
      </c>
      <c r="K73" s="131">
        <v>0</v>
      </c>
      <c r="L73" s="131">
        <v>0</v>
      </c>
      <c r="M73" s="131">
        <v>689</v>
      </c>
      <c r="N73" s="131">
        <v>689</v>
      </c>
      <c r="O73" s="131">
        <v>1333</v>
      </c>
      <c r="P73" s="131">
        <v>2022</v>
      </c>
      <c r="Q73" s="131">
        <v>740</v>
      </c>
      <c r="R73" s="131">
        <v>2762</v>
      </c>
      <c r="S73" s="131">
        <v>12498</v>
      </c>
      <c r="T73" s="41">
        <v>15260</v>
      </c>
      <c r="U73" s="47">
        <v>15260</v>
      </c>
      <c r="V73" s="138">
        <v>14571</v>
      </c>
      <c r="W73" s="139">
        <v>4857</v>
      </c>
      <c r="X73" s="140">
        <v>194.28</v>
      </c>
    </row>
    <row r="74" spans="1:24" s="1" customFormat="1">
      <c r="A74" s="233"/>
      <c r="B74" s="141" t="s">
        <v>53</v>
      </c>
      <c r="C74" s="142">
        <v>0</v>
      </c>
      <c r="D74" s="143">
        <v>0</v>
      </c>
      <c r="E74" s="143">
        <v>0</v>
      </c>
      <c r="F74" s="143">
        <v>0</v>
      </c>
      <c r="G74" s="143">
        <v>0</v>
      </c>
      <c r="H74" s="143">
        <v>0</v>
      </c>
      <c r="I74" s="143">
        <v>0</v>
      </c>
      <c r="J74" s="143">
        <v>0</v>
      </c>
      <c r="K74" s="143">
        <v>0</v>
      </c>
      <c r="L74" s="143">
        <v>0</v>
      </c>
      <c r="M74" s="143">
        <v>0</v>
      </c>
      <c r="N74" s="143">
        <v>0</v>
      </c>
      <c r="O74" s="143">
        <v>0</v>
      </c>
      <c r="P74" s="143">
        <v>0</v>
      </c>
      <c r="Q74" s="143">
        <v>0</v>
      </c>
      <c r="R74" s="143">
        <v>0</v>
      </c>
      <c r="S74" s="143">
        <v>0</v>
      </c>
      <c r="T74" s="141">
        <v>0</v>
      </c>
      <c r="U74" s="175">
        <v>0</v>
      </c>
      <c r="V74" s="144">
        <v>0</v>
      </c>
      <c r="W74" s="145">
        <v>0</v>
      </c>
      <c r="X74" s="146">
        <v>0</v>
      </c>
    </row>
    <row r="75" spans="1:24" s="1" customFormat="1">
      <c r="A75" s="231" t="s">
        <v>15</v>
      </c>
      <c r="B75" s="160" t="s">
        <v>62</v>
      </c>
      <c r="C75" s="159">
        <v>0</v>
      </c>
      <c r="D75" s="147">
        <v>0</v>
      </c>
      <c r="E75" s="147">
        <v>0</v>
      </c>
      <c r="F75" s="147">
        <v>0</v>
      </c>
      <c r="G75" s="147">
        <v>0</v>
      </c>
      <c r="H75" s="147">
        <v>0</v>
      </c>
      <c r="I75" s="147">
        <v>0</v>
      </c>
      <c r="J75" s="147">
        <v>0</v>
      </c>
      <c r="K75" s="147">
        <v>0</v>
      </c>
      <c r="L75" s="147">
        <v>0</v>
      </c>
      <c r="M75" s="147">
        <v>6</v>
      </c>
      <c r="N75" s="147">
        <v>6</v>
      </c>
      <c r="O75" s="147">
        <v>1822</v>
      </c>
      <c r="P75" s="147">
        <v>1828</v>
      </c>
      <c r="Q75" s="147">
        <v>4750</v>
      </c>
      <c r="R75" s="147">
        <v>6578</v>
      </c>
      <c r="S75" s="147">
        <v>192</v>
      </c>
      <c r="T75" s="160">
        <v>6770</v>
      </c>
      <c r="U75" s="176">
        <v>6770</v>
      </c>
      <c r="V75" s="177">
        <v>6764</v>
      </c>
      <c r="W75" s="148">
        <v>2254.6666666666665</v>
      </c>
      <c r="X75" s="178">
        <v>90.186666666666667</v>
      </c>
    </row>
    <row r="76" spans="1:24" s="1" customFormat="1">
      <c r="A76" s="232"/>
      <c r="B76" s="40" t="s">
        <v>63</v>
      </c>
      <c r="C76" s="51">
        <v>0</v>
      </c>
      <c r="D76" s="130">
        <v>0</v>
      </c>
      <c r="E76" s="130">
        <v>323</v>
      </c>
      <c r="F76" s="130">
        <v>323</v>
      </c>
      <c r="G76" s="130">
        <v>1626</v>
      </c>
      <c r="H76" s="130">
        <v>1949</v>
      </c>
      <c r="I76" s="130">
        <v>2270</v>
      </c>
      <c r="J76" s="130">
        <v>4219</v>
      </c>
      <c r="K76" s="130">
        <v>205</v>
      </c>
      <c r="L76" s="130">
        <v>4424</v>
      </c>
      <c r="M76" s="130">
        <v>2424</v>
      </c>
      <c r="N76" s="130">
        <v>6848</v>
      </c>
      <c r="O76" s="130">
        <v>2332</v>
      </c>
      <c r="P76" s="130">
        <v>9180</v>
      </c>
      <c r="Q76" s="130">
        <v>6969</v>
      </c>
      <c r="R76" s="130">
        <v>16149</v>
      </c>
      <c r="S76" s="130">
        <v>8244</v>
      </c>
      <c r="T76" s="40">
        <v>24393</v>
      </c>
      <c r="U76" s="47">
        <v>24393</v>
      </c>
      <c r="V76" s="138">
        <v>17545</v>
      </c>
      <c r="W76" s="139">
        <v>5848.333333333333</v>
      </c>
      <c r="X76" s="140">
        <v>233.93333333333331</v>
      </c>
    </row>
    <row r="77" spans="1:24" s="1" customFormat="1">
      <c r="A77" s="232"/>
      <c r="B77" s="41" t="s">
        <v>64</v>
      </c>
      <c r="C77" s="52">
        <v>0</v>
      </c>
      <c r="D77" s="131">
        <v>0</v>
      </c>
      <c r="E77" s="131">
        <v>323</v>
      </c>
      <c r="F77" s="131">
        <v>323</v>
      </c>
      <c r="G77" s="131">
        <v>1626</v>
      </c>
      <c r="H77" s="131">
        <v>1949</v>
      </c>
      <c r="I77" s="131">
        <v>2270</v>
      </c>
      <c r="J77" s="131">
        <v>4219</v>
      </c>
      <c r="K77" s="131">
        <v>205</v>
      </c>
      <c r="L77" s="131">
        <v>4424</v>
      </c>
      <c r="M77" s="131">
        <v>2430</v>
      </c>
      <c r="N77" s="131">
        <v>6854</v>
      </c>
      <c r="O77" s="131">
        <v>4154</v>
      </c>
      <c r="P77" s="131">
        <v>11008</v>
      </c>
      <c r="Q77" s="131">
        <v>11719</v>
      </c>
      <c r="R77" s="131">
        <v>22727</v>
      </c>
      <c r="S77" s="131">
        <v>8436</v>
      </c>
      <c r="T77" s="41">
        <v>31163</v>
      </c>
      <c r="U77" s="47">
        <v>31163</v>
      </c>
      <c r="V77" s="138">
        <v>24309</v>
      </c>
      <c r="W77" s="139">
        <v>8103</v>
      </c>
      <c r="X77" s="140">
        <v>324.12</v>
      </c>
    </row>
    <row r="78" spans="1:24" s="1" customFormat="1">
      <c r="A78" s="233"/>
      <c r="B78" s="141" t="s">
        <v>53</v>
      </c>
      <c r="C78" s="142">
        <v>0</v>
      </c>
      <c r="D78" s="143">
        <v>0</v>
      </c>
      <c r="E78" s="143">
        <v>0</v>
      </c>
      <c r="F78" s="143">
        <v>0</v>
      </c>
      <c r="G78" s="143">
        <v>0</v>
      </c>
      <c r="H78" s="143">
        <v>0</v>
      </c>
      <c r="I78" s="143">
        <v>0</v>
      </c>
      <c r="J78" s="143">
        <v>0</v>
      </c>
      <c r="K78" s="143">
        <v>0</v>
      </c>
      <c r="L78" s="143">
        <v>0</v>
      </c>
      <c r="M78" s="143">
        <v>0</v>
      </c>
      <c r="N78" s="143">
        <v>0</v>
      </c>
      <c r="O78" s="143">
        <v>0</v>
      </c>
      <c r="P78" s="143">
        <v>0</v>
      </c>
      <c r="Q78" s="143">
        <v>0</v>
      </c>
      <c r="R78" s="143">
        <v>0</v>
      </c>
      <c r="S78" s="143">
        <v>0</v>
      </c>
      <c r="T78" s="141">
        <v>0</v>
      </c>
      <c r="U78" s="175">
        <v>0</v>
      </c>
      <c r="V78" s="144">
        <v>0</v>
      </c>
      <c r="W78" s="145">
        <v>0</v>
      </c>
      <c r="X78" s="146">
        <v>0</v>
      </c>
    </row>
    <row r="79" spans="1:24" s="1" customFormat="1">
      <c r="A79" s="231" t="s">
        <v>16</v>
      </c>
      <c r="B79" s="160" t="s">
        <v>62</v>
      </c>
      <c r="C79" s="159">
        <v>0</v>
      </c>
      <c r="D79" s="147">
        <v>0</v>
      </c>
      <c r="E79" s="147">
        <v>0</v>
      </c>
      <c r="F79" s="147">
        <v>0</v>
      </c>
      <c r="G79" s="147">
        <v>5</v>
      </c>
      <c r="H79" s="147">
        <v>5</v>
      </c>
      <c r="I79" s="147">
        <v>66</v>
      </c>
      <c r="J79" s="147">
        <v>71</v>
      </c>
      <c r="K79" s="147">
        <v>120</v>
      </c>
      <c r="L79" s="147">
        <v>191</v>
      </c>
      <c r="M79" s="147">
        <v>1134</v>
      </c>
      <c r="N79" s="147">
        <v>1325</v>
      </c>
      <c r="O79" s="147">
        <v>1228</v>
      </c>
      <c r="P79" s="147">
        <v>2553</v>
      </c>
      <c r="Q79" s="147">
        <v>4588</v>
      </c>
      <c r="R79" s="147">
        <v>7141</v>
      </c>
      <c r="S79" s="147">
        <v>4183</v>
      </c>
      <c r="T79" s="160">
        <v>11324</v>
      </c>
      <c r="U79" s="176">
        <v>11324</v>
      </c>
      <c r="V79" s="177">
        <v>9999</v>
      </c>
      <c r="W79" s="148">
        <v>3333</v>
      </c>
      <c r="X79" s="178">
        <v>133.32</v>
      </c>
    </row>
    <row r="80" spans="1:24" s="1" customFormat="1">
      <c r="A80" s="232"/>
      <c r="B80" s="40" t="s">
        <v>63</v>
      </c>
      <c r="C80" s="51">
        <v>0</v>
      </c>
      <c r="D80" s="130">
        <v>0</v>
      </c>
      <c r="E80" s="130">
        <v>0</v>
      </c>
      <c r="F80" s="130">
        <v>0</v>
      </c>
      <c r="G80" s="130">
        <v>0</v>
      </c>
      <c r="H80" s="130">
        <v>0</v>
      </c>
      <c r="I80" s="130">
        <v>202</v>
      </c>
      <c r="J80" s="130">
        <v>202</v>
      </c>
      <c r="K80" s="130">
        <v>71</v>
      </c>
      <c r="L80" s="130">
        <v>273</v>
      </c>
      <c r="M80" s="130">
        <v>466</v>
      </c>
      <c r="N80" s="130">
        <v>743</v>
      </c>
      <c r="O80" s="130">
        <v>62</v>
      </c>
      <c r="P80" s="130">
        <v>801</v>
      </c>
      <c r="Q80" s="130">
        <v>460</v>
      </c>
      <c r="R80" s="130">
        <v>1261</v>
      </c>
      <c r="S80" s="130">
        <v>1473</v>
      </c>
      <c r="T80" s="40">
        <v>2734</v>
      </c>
      <c r="U80" s="47">
        <v>2734</v>
      </c>
      <c r="V80" s="138">
        <v>1995</v>
      </c>
      <c r="W80" s="139">
        <v>665</v>
      </c>
      <c r="X80" s="140">
        <v>26.6</v>
      </c>
    </row>
    <row r="81" spans="1:24" s="1" customFormat="1">
      <c r="A81" s="232"/>
      <c r="B81" s="41" t="s">
        <v>64</v>
      </c>
      <c r="C81" s="52">
        <v>0</v>
      </c>
      <c r="D81" s="131">
        <v>0</v>
      </c>
      <c r="E81" s="131">
        <v>0</v>
      </c>
      <c r="F81" s="131">
        <v>0</v>
      </c>
      <c r="G81" s="131">
        <v>5</v>
      </c>
      <c r="H81" s="131">
        <v>5</v>
      </c>
      <c r="I81" s="131">
        <v>268</v>
      </c>
      <c r="J81" s="131">
        <v>273</v>
      </c>
      <c r="K81" s="131">
        <v>191</v>
      </c>
      <c r="L81" s="131">
        <v>464</v>
      </c>
      <c r="M81" s="131">
        <v>1600</v>
      </c>
      <c r="N81" s="131">
        <v>2068</v>
      </c>
      <c r="O81" s="131">
        <v>1290</v>
      </c>
      <c r="P81" s="131">
        <v>3354</v>
      </c>
      <c r="Q81" s="131">
        <v>5048</v>
      </c>
      <c r="R81" s="131">
        <v>8402</v>
      </c>
      <c r="S81" s="131">
        <v>5656</v>
      </c>
      <c r="T81" s="41">
        <v>14058</v>
      </c>
      <c r="U81" s="47">
        <v>14058</v>
      </c>
      <c r="V81" s="138">
        <v>11994</v>
      </c>
      <c r="W81" s="139">
        <v>3998</v>
      </c>
      <c r="X81" s="140">
        <v>159.91999999999999</v>
      </c>
    </row>
    <row r="82" spans="1:24" s="1" customFormat="1">
      <c r="A82" s="233"/>
      <c r="B82" s="141" t="s">
        <v>53</v>
      </c>
      <c r="C82" s="142">
        <v>0</v>
      </c>
      <c r="D82" s="143">
        <v>0</v>
      </c>
      <c r="E82" s="143">
        <v>0</v>
      </c>
      <c r="F82" s="143">
        <v>0</v>
      </c>
      <c r="G82" s="143">
        <v>0</v>
      </c>
      <c r="H82" s="143">
        <v>0</v>
      </c>
      <c r="I82" s="143">
        <v>0</v>
      </c>
      <c r="J82" s="143">
        <v>0</v>
      </c>
      <c r="K82" s="143">
        <v>0</v>
      </c>
      <c r="L82" s="143">
        <v>0</v>
      </c>
      <c r="M82" s="143">
        <v>0</v>
      </c>
      <c r="N82" s="143">
        <v>0</v>
      </c>
      <c r="O82" s="143">
        <v>0</v>
      </c>
      <c r="P82" s="143">
        <v>0</v>
      </c>
      <c r="Q82" s="143">
        <v>0</v>
      </c>
      <c r="R82" s="143">
        <v>0</v>
      </c>
      <c r="S82" s="143">
        <v>3073</v>
      </c>
      <c r="T82" s="141">
        <v>3073</v>
      </c>
      <c r="U82" s="175">
        <v>3073</v>
      </c>
      <c r="V82" s="144">
        <v>3073</v>
      </c>
      <c r="W82" s="145">
        <v>1024.3333333333333</v>
      </c>
      <c r="X82" s="146">
        <v>40.973333333333329</v>
      </c>
    </row>
    <row r="83" spans="1:24" s="1" customFormat="1" ht="17.25" hidden="1" customHeight="1" thickBot="1">
      <c r="A83" s="231" t="s">
        <v>17</v>
      </c>
      <c r="B83" s="160" t="s">
        <v>62</v>
      </c>
      <c r="C83" s="159">
        <v>0</v>
      </c>
      <c r="D83" s="147">
        <v>0</v>
      </c>
      <c r="E83" s="147">
        <v>0</v>
      </c>
      <c r="F83" s="147">
        <v>0</v>
      </c>
      <c r="G83" s="147">
        <v>0</v>
      </c>
      <c r="H83" s="147">
        <v>0</v>
      </c>
      <c r="I83" s="147">
        <v>0</v>
      </c>
      <c r="J83" s="147">
        <v>0</v>
      </c>
      <c r="K83" s="147">
        <v>0</v>
      </c>
      <c r="L83" s="147">
        <v>0</v>
      </c>
      <c r="M83" s="147">
        <v>0</v>
      </c>
      <c r="N83" s="147">
        <v>0</v>
      </c>
      <c r="O83" s="147">
        <v>0</v>
      </c>
      <c r="P83" s="147">
        <v>0</v>
      </c>
      <c r="Q83" s="147">
        <v>0</v>
      </c>
      <c r="R83" s="147">
        <v>0</v>
      </c>
      <c r="S83" s="147">
        <v>0</v>
      </c>
      <c r="T83" s="160">
        <v>0</v>
      </c>
      <c r="U83" s="176">
        <v>0</v>
      </c>
      <c r="V83" s="177">
        <v>0</v>
      </c>
      <c r="W83" s="148">
        <v>0</v>
      </c>
      <c r="X83" s="178">
        <v>0</v>
      </c>
    </row>
    <row r="84" spans="1:24" s="1" customFormat="1" ht="17.25" hidden="1" customHeight="1" thickBot="1">
      <c r="A84" s="232"/>
      <c r="B84" s="40" t="s">
        <v>63</v>
      </c>
      <c r="C84" s="51">
        <v>0</v>
      </c>
      <c r="D84" s="130">
        <v>0</v>
      </c>
      <c r="E84" s="130">
        <v>0</v>
      </c>
      <c r="F84" s="130">
        <v>0</v>
      </c>
      <c r="G84" s="130">
        <v>0</v>
      </c>
      <c r="H84" s="130">
        <v>0</v>
      </c>
      <c r="I84" s="130">
        <v>0</v>
      </c>
      <c r="J84" s="130">
        <v>0</v>
      </c>
      <c r="K84" s="130">
        <v>0</v>
      </c>
      <c r="L84" s="130">
        <v>0</v>
      </c>
      <c r="M84" s="130">
        <v>0</v>
      </c>
      <c r="N84" s="130">
        <v>0</v>
      </c>
      <c r="O84" s="130">
        <v>0</v>
      </c>
      <c r="P84" s="130">
        <v>0</v>
      </c>
      <c r="Q84" s="130">
        <v>0</v>
      </c>
      <c r="R84" s="130">
        <v>0</v>
      </c>
      <c r="S84" s="130">
        <v>0</v>
      </c>
      <c r="T84" s="40">
        <v>0</v>
      </c>
      <c r="U84" s="47">
        <v>0</v>
      </c>
      <c r="V84" s="138">
        <v>0</v>
      </c>
      <c r="W84" s="139">
        <v>0</v>
      </c>
      <c r="X84" s="140">
        <v>0</v>
      </c>
    </row>
    <row r="85" spans="1:24" s="1" customFormat="1" ht="17.25" hidden="1" customHeight="1" thickBot="1">
      <c r="A85" s="232"/>
      <c r="B85" s="41" t="s">
        <v>64</v>
      </c>
      <c r="C85" s="52">
        <v>0</v>
      </c>
      <c r="D85" s="131">
        <v>0</v>
      </c>
      <c r="E85" s="131">
        <v>0</v>
      </c>
      <c r="F85" s="131">
        <v>0</v>
      </c>
      <c r="G85" s="131">
        <v>0</v>
      </c>
      <c r="H85" s="131">
        <v>0</v>
      </c>
      <c r="I85" s="131">
        <v>0</v>
      </c>
      <c r="J85" s="131">
        <v>0</v>
      </c>
      <c r="K85" s="131">
        <v>0</v>
      </c>
      <c r="L85" s="131">
        <v>0</v>
      </c>
      <c r="M85" s="131">
        <v>0</v>
      </c>
      <c r="N85" s="131">
        <v>0</v>
      </c>
      <c r="O85" s="131">
        <v>0</v>
      </c>
      <c r="P85" s="131">
        <v>0</v>
      </c>
      <c r="Q85" s="131">
        <v>0</v>
      </c>
      <c r="R85" s="131">
        <v>0</v>
      </c>
      <c r="S85" s="131">
        <v>0</v>
      </c>
      <c r="T85" s="41">
        <v>0</v>
      </c>
      <c r="U85" s="47">
        <v>0</v>
      </c>
      <c r="V85" s="138">
        <v>0</v>
      </c>
      <c r="W85" s="139">
        <v>0</v>
      </c>
      <c r="X85" s="140">
        <v>0</v>
      </c>
    </row>
    <row r="86" spans="1:24" s="1" customFormat="1" ht="17.25" hidden="1" customHeight="1" thickBot="1">
      <c r="A86" s="233"/>
      <c r="B86" s="141" t="s">
        <v>53</v>
      </c>
      <c r="C86" s="142">
        <v>0</v>
      </c>
      <c r="D86" s="143">
        <v>0</v>
      </c>
      <c r="E86" s="143">
        <v>0</v>
      </c>
      <c r="F86" s="143">
        <v>0</v>
      </c>
      <c r="G86" s="143">
        <v>0</v>
      </c>
      <c r="H86" s="143">
        <v>0</v>
      </c>
      <c r="I86" s="143">
        <v>0</v>
      </c>
      <c r="J86" s="143">
        <v>0</v>
      </c>
      <c r="K86" s="143">
        <v>0</v>
      </c>
      <c r="L86" s="143">
        <v>0</v>
      </c>
      <c r="M86" s="143">
        <v>0</v>
      </c>
      <c r="N86" s="143">
        <v>0</v>
      </c>
      <c r="O86" s="143">
        <v>0</v>
      </c>
      <c r="P86" s="143">
        <v>0</v>
      </c>
      <c r="Q86" s="143">
        <v>0</v>
      </c>
      <c r="R86" s="143">
        <v>0</v>
      </c>
      <c r="S86" s="143">
        <v>0</v>
      </c>
      <c r="T86" s="141">
        <v>0</v>
      </c>
      <c r="U86" s="175">
        <v>0</v>
      </c>
      <c r="V86" s="144">
        <v>0</v>
      </c>
      <c r="W86" s="145">
        <v>0</v>
      </c>
      <c r="X86" s="146">
        <v>0</v>
      </c>
    </row>
    <row r="87" spans="1:24" s="1" customFormat="1">
      <c r="A87" s="231" t="s">
        <v>18</v>
      </c>
      <c r="B87" s="160" t="s">
        <v>62</v>
      </c>
      <c r="C87" s="159">
        <v>0</v>
      </c>
      <c r="D87" s="147">
        <v>0</v>
      </c>
      <c r="E87" s="147">
        <v>0</v>
      </c>
      <c r="F87" s="147">
        <v>0</v>
      </c>
      <c r="G87" s="147">
        <v>0</v>
      </c>
      <c r="H87" s="147">
        <v>0</v>
      </c>
      <c r="I87" s="147">
        <v>17</v>
      </c>
      <c r="J87" s="147">
        <v>17</v>
      </c>
      <c r="K87" s="147">
        <v>34</v>
      </c>
      <c r="L87" s="147">
        <v>51</v>
      </c>
      <c r="M87" s="147">
        <v>403</v>
      </c>
      <c r="N87" s="147">
        <v>454</v>
      </c>
      <c r="O87" s="147">
        <v>719</v>
      </c>
      <c r="P87" s="147">
        <v>1173</v>
      </c>
      <c r="Q87" s="147">
        <v>810</v>
      </c>
      <c r="R87" s="147">
        <v>1983</v>
      </c>
      <c r="S87" s="147">
        <v>908</v>
      </c>
      <c r="T87" s="160">
        <v>2891</v>
      </c>
      <c r="U87" s="176">
        <v>2891</v>
      </c>
      <c r="V87" s="177">
        <v>2437</v>
      </c>
      <c r="W87" s="148">
        <v>812.33333333333337</v>
      </c>
      <c r="X87" s="178">
        <v>32.493333333333332</v>
      </c>
    </row>
    <row r="88" spans="1:24" s="1" customFormat="1">
      <c r="A88" s="232"/>
      <c r="B88" s="40" t="s">
        <v>63</v>
      </c>
      <c r="C88" s="51">
        <v>0</v>
      </c>
      <c r="D88" s="130">
        <v>0</v>
      </c>
      <c r="E88" s="130">
        <v>0</v>
      </c>
      <c r="F88" s="130">
        <v>0</v>
      </c>
      <c r="G88" s="130">
        <v>0</v>
      </c>
      <c r="H88" s="130">
        <v>0</v>
      </c>
      <c r="I88" s="130">
        <v>26</v>
      </c>
      <c r="J88" s="130">
        <v>26</v>
      </c>
      <c r="K88" s="130">
        <v>161</v>
      </c>
      <c r="L88" s="130">
        <v>187</v>
      </c>
      <c r="M88" s="130">
        <v>45</v>
      </c>
      <c r="N88" s="130">
        <v>232</v>
      </c>
      <c r="O88" s="130">
        <v>62</v>
      </c>
      <c r="P88" s="130">
        <v>294</v>
      </c>
      <c r="Q88" s="130">
        <v>59</v>
      </c>
      <c r="R88" s="130">
        <v>353</v>
      </c>
      <c r="S88" s="130">
        <v>164</v>
      </c>
      <c r="T88" s="40">
        <v>517</v>
      </c>
      <c r="U88" s="47">
        <v>517</v>
      </c>
      <c r="V88" s="138">
        <v>285</v>
      </c>
      <c r="W88" s="139">
        <v>95</v>
      </c>
      <c r="X88" s="140">
        <v>3.8</v>
      </c>
    </row>
    <row r="89" spans="1:24" s="1" customFormat="1">
      <c r="A89" s="232"/>
      <c r="B89" s="41" t="s">
        <v>64</v>
      </c>
      <c r="C89" s="52">
        <v>0</v>
      </c>
      <c r="D89" s="131">
        <v>0</v>
      </c>
      <c r="E89" s="131">
        <v>0</v>
      </c>
      <c r="F89" s="131">
        <v>0</v>
      </c>
      <c r="G89" s="131">
        <v>0</v>
      </c>
      <c r="H89" s="131">
        <v>0</v>
      </c>
      <c r="I89" s="131">
        <v>43</v>
      </c>
      <c r="J89" s="131">
        <v>43</v>
      </c>
      <c r="K89" s="131">
        <v>195</v>
      </c>
      <c r="L89" s="131">
        <v>238</v>
      </c>
      <c r="M89" s="131">
        <v>448</v>
      </c>
      <c r="N89" s="131">
        <v>686</v>
      </c>
      <c r="O89" s="131">
        <v>781</v>
      </c>
      <c r="P89" s="131">
        <v>1467</v>
      </c>
      <c r="Q89" s="131">
        <v>869</v>
      </c>
      <c r="R89" s="131">
        <v>2336</v>
      </c>
      <c r="S89" s="131">
        <v>1072</v>
      </c>
      <c r="T89" s="41">
        <v>3408</v>
      </c>
      <c r="U89" s="47">
        <v>3408</v>
      </c>
      <c r="V89" s="138">
        <v>2722</v>
      </c>
      <c r="W89" s="139">
        <v>907.33333333333337</v>
      </c>
      <c r="X89" s="140">
        <v>36.293333333333337</v>
      </c>
    </row>
    <row r="90" spans="1:24" s="1" customFormat="1">
      <c r="A90" s="233"/>
      <c r="B90" s="141" t="s">
        <v>53</v>
      </c>
      <c r="C90" s="142">
        <v>0</v>
      </c>
      <c r="D90" s="143">
        <v>0</v>
      </c>
      <c r="E90" s="143">
        <v>0</v>
      </c>
      <c r="F90" s="143">
        <v>0</v>
      </c>
      <c r="G90" s="143">
        <v>51</v>
      </c>
      <c r="H90" s="143">
        <v>51</v>
      </c>
      <c r="I90" s="143">
        <v>99</v>
      </c>
      <c r="J90" s="143">
        <v>150</v>
      </c>
      <c r="K90" s="143">
        <v>130</v>
      </c>
      <c r="L90" s="143">
        <v>280</v>
      </c>
      <c r="M90" s="143">
        <v>263</v>
      </c>
      <c r="N90" s="143">
        <v>543</v>
      </c>
      <c r="O90" s="143">
        <v>223</v>
      </c>
      <c r="P90" s="143">
        <v>766</v>
      </c>
      <c r="Q90" s="143">
        <v>219</v>
      </c>
      <c r="R90" s="143">
        <v>985</v>
      </c>
      <c r="S90" s="143">
        <v>271</v>
      </c>
      <c r="T90" s="141">
        <v>1256</v>
      </c>
      <c r="U90" s="175">
        <v>1256</v>
      </c>
      <c r="V90" s="144">
        <v>713</v>
      </c>
      <c r="W90" s="145">
        <v>237.66666666666666</v>
      </c>
      <c r="X90" s="146">
        <v>9.5066666666666659</v>
      </c>
    </row>
    <row r="91" spans="1:24" s="1" customFormat="1">
      <c r="A91" s="231" t="s">
        <v>19</v>
      </c>
      <c r="B91" s="160" t="s">
        <v>62</v>
      </c>
      <c r="C91" s="159">
        <v>0</v>
      </c>
      <c r="D91" s="147">
        <v>0</v>
      </c>
      <c r="E91" s="147">
        <v>821</v>
      </c>
      <c r="F91" s="147">
        <v>821</v>
      </c>
      <c r="G91" s="147">
        <v>1956</v>
      </c>
      <c r="H91" s="147">
        <v>2777</v>
      </c>
      <c r="I91" s="147">
        <v>2766</v>
      </c>
      <c r="J91" s="147">
        <v>5543</v>
      </c>
      <c r="K91" s="147">
        <v>4849</v>
      </c>
      <c r="L91" s="147">
        <v>10392</v>
      </c>
      <c r="M91" s="147">
        <v>5656</v>
      </c>
      <c r="N91" s="147">
        <v>16048</v>
      </c>
      <c r="O91" s="147">
        <v>7539</v>
      </c>
      <c r="P91" s="147">
        <v>23587</v>
      </c>
      <c r="Q91" s="147">
        <v>12611</v>
      </c>
      <c r="R91" s="147">
        <v>36198</v>
      </c>
      <c r="S91" s="147">
        <v>11942</v>
      </c>
      <c r="T91" s="160">
        <v>48140</v>
      </c>
      <c r="U91" s="176">
        <v>48140</v>
      </c>
      <c r="V91" s="177">
        <v>32092</v>
      </c>
      <c r="W91" s="148">
        <v>10697.333333333334</v>
      </c>
      <c r="X91" s="178">
        <v>427.89333333333337</v>
      </c>
    </row>
    <row r="92" spans="1:24" s="1" customFormat="1">
      <c r="A92" s="232"/>
      <c r="B92" s="40" t="s">
        <v>63</v>
      </c>
      <c r="C92" s="51">
        <v>0</v>
      </c>
      <c r="D92" s="130">
        <v>0</v>
      </c>
      <c r="E92" s="130">
        <v>459</v>
      </c>
      <c r="F92" s="130">
        <v>459</v>
      </c>
      <c r="G92" s="130">
        <v>525</v>
      </c>
      <c r="H92" s="130">
        <v>984</v>
      </c>
      <c r="I92" s="130">
        <v>759</v>
      </c>
      <c r="J92" s="130">
        <v>1743</v>
      </c>
      <c r="K92" s="130">
        <v>2039</v>
      </c>
      <c r="L92" s="130">
        <v>3782</v>
      </c>
      <c r="M92" s="130">
        <v>4519</v>
      </c>
      <c r="N92" s="130">
        <v>8301</v>
      </c>
      <c r="O92" s="130">
        <v>7239</v>
      </c>
      <c r="P92" s="130">
        <v>15540</v>
      </c>
      <c r="Q92" s="130">
        <v>6598</v>
      </c>
      <c r="R92" s="130">
        <v>22138</v>
      </c>
      <c r="S92" s="130">
        <v>2176</v>
      </c>
      <c r="T92" s="40">
        <v>24314</v>
      </c>
      <c r="U92" s="47">
        <v>24314</v>
      </c>
      <c r="V92" s="138">
        <v>16013</v>
      </c>
      <c r="W92" s="139">
        <v>5337.666666666667</v>
      </c>
      <c r="X92" s="140">
        <v>213.50666666666669</v>
      </c>
    </row>
    <row r="93" spans="1:24" s="1" customFormat="1">
      <c r="A93" s="232"/>
      <c r="B93" s="41" t="s">
        <v>64</v>
      </c>
      <c r="C93" s="52">
        <v>0</v>
      </c>
      <c r="D93" s="131">
        <v>0</v>
      </c>
      <c r="E93" s="131">
        <v>1280</v>
      </c>
      <c r="F93" s="131">
        <v>1280</v>
      </c>
      <c r="G93" s="131">
        <v>2481</v>
      </c>
      <c r="H93" s="131">
        <v>3761</v>
      </c>
      <c r="I93" s="131">
        <v>3525</v>
      </c>
      <c r="J93" s="131">
        <v>7286</v>
      </c>
      <c r="K93" s="131">
        <v>6888</v>
      </c>
      <c r="L93" s="131">
        <v>14174</v>
      </c>
      <c r="M93" s="131">
        <v>10175</v>
      </c>
      <c r="N93" s="131">
        <v>24349</v>
      </c>
      <c r="O93" s="131">
        <v>14778</v>
      </c>
      <c r="P93" s="131">
        <v>39127</v>
      </c>
      <c r="Q93" s="131">
        <v>19209</v>
      </c>
      <c r="R93" s="131">
        <v>58336</v>
      </c>
      <c r="S93" s="131">
        <v>14118</v>
      </c>
      <c r="T93" s="41">
        <v>72454</v>
      </c>
      <c r="U93" s="47">
        <v>72454</v>
      </c>
      <c r="V93" s="138">
        <v>48105</v>
      </c>
      <c r="W93" s="139">
        <v>16035</v>
      </c>
      <c r="X93" s="140">
        <v>641.4</v>
      </c>
    </row>
    <row r="94" spans="1:24" s="1" customFormat="1">
      <c r="A94" s="233"/>
      <c r="B94" s="141" t="s">
        <v>53</v>
      </c>
      <c r="C94" s="142">
        <v>0</v>
      </c>
      <c r="D94" s="143">
        <v>0</v>
      </c>
      <c r="E94" s="143">
        <v>0</v>
      </c>
      <c r="F94" s="143">
        <v>0</v>
      </c>
      <c r="G94" s="143">
        <v>0</v>
      </c>
      <c r="H94" s="143">
        <v>0</v>
      </c>
      <c r="I94" s="143">
        <v>0</v>
      </c>
      <c r="J94" s="143">
        <v>0</v>
      </c>
      <c r="K94" s="143">
        <v>0</v>
      </c>
      <c r="L94" s="143">
        <v>0</v>
      </c>
      <c r="M94" s="143">
        <v>0</v>
      </c>
      <c r="N94" s="143">
        <v>0</v>
      </c>
      <c r="O94" s="143">
        <v>0</v>
      </c>
      <c r="P94" s="143">
        <v>0</v>
      </c>
      <c r="Q94" s="143">
        <v>0</v>
      </c>
      <c r="R94" s="143">
        <v>0</v>
      </c>
      <c r="S94" s="143">
        <v>0</v>
      </c>
      <c r="T94" s="141">
        <v>0</v>
      </c>
      <c r="U94" s="175">
        <v>0</v>
      </c>
      <c r="V94" s="144">
        <v>0</v>
      </c>
      <c r="W94" s="145">
        <v>0</v>
      </c>
      <c r="X94" s="146">
        <v>0</v>
      </c>
    </row>
    <row r="95" spans="1:24" s="1" customFormat="1" ht="17.25" hidden="1" customHeight="1" thickBot="1">
      <c r="A95" s="231" t="s">
        <v>20</v>
      </c>
      <c r="B95" s="160" t="s">
        <v>62</v>
      </c>
      <c r="C95" s="159">
        <v>0</v>
      </c>
      <c r="D95" s="147">
        <v>0</v>
      </c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60"/>
      <c r="U95" s="176">
        <v>0</v>
      </c>
      <c r="V95" s="177">
        <v>0</v>
      </c>
      <c r="W95" s="148">
        <v>0</v>
      </c>
      <c r="X95" s="178">
        <v>0</v>
      </c>
    </row>
    <row r="96" spans="1:24" s="1" customFormat="1" ht="17.25" hidden="1" customHeight="1" thickBot="1">
      <c r="A96" s="232"/>
      <c r="B96" s="40" t="s">
        <v>63</v>
      </c>
      <c r="C96" s="51">
        <v>0</v>
      </c>
      <c r="D96" s="130">
        <v>0</v>
      </c>
      <c r="E96" s="130"/>
      <c r="F96" s="130"/>
      <c r="G96" s="130"/>
      <c r="H96" s="130"/>
      <c r="I96" s="130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40"/>
      <c r="U96" s="47">
        <v>0</v>
      </c>
      <c r="V96" s="138">
        <v>0</v>
      </c>
      <c r="W96" s="139">
        <v>0</v>
      </c>
      <c r="X96" s="140">
        <v>0</v>
      </c>
    </row>
    <row r="97" spans="1:24" s="1" customFormat="1" ht="17.25" hidden="1" customHeight="1" thickBot="1">
      <c r="A97" s="232"/>
      <c r="B97" s="41" t="s">
        <v>64</v>
      </c>
      <c r="C97" s="52">
        <v>0</v>
      </c>
      <c r="D97" s="131">
        <v>0</v>
      </c>
      <c r="E97" s="131">
        <v>0</v>
      </c>
      <c r="F97" s="131">
        <v>0</v>
      </c>
      <c r="G97" s="131">
        <v>0</v>
      </c>
      <c r="H97" s="131">
        <v>0</v>
      </c>
      <c r="I97" s="131">
        <v>0</v>
      </c>
      <c r="J97" s="131">
        <v>0</v>
      </c>
      <c r="K97" s="131">
        <v>0</v>
      </c>
      <c r="L97" s="131">
        <v>0</v>
      </c>
      <c r="M97" s="131">
        <v>0</v>
      </c>
      <c r="N97" s="131">
        <v>0</v>
      </c>
      <c r="O97" s="131">
        <v>0</v>
      </c>
      <c r="P97" s="131">
        <v>0</v>
      </c>
      <c r="Q97" s="131">
        <v>0</v>
      </c>
      <c r="R97" s="131">
        <v>0</v>
      </c>
      <c r="S97" s="131">
        <v>0</v>
      </c>
      <c r="T97" s="41">
        <v>0</v>
      </c>
      <c r="U97" s="47">
        <v>0</v>
      </c>
      <c r="V97" s="138">
        <v>0</v>
      </c>
      <c r="W97" s="139">
        <v>0</v>
      </c>
      <c r="X97" s="140">
        <v>0</v>
      </c>
    </row>
    <row r="98" spans="1:24" s="1" customFormat="1" ht="17.25" hidden="1" customHeight="1" thickBot="1">
      <c r="A98" s="233"/>
      <c r="B98" s="141" t="s">
        <v>53</v>
      </c>
      <c r="C98" s="142">
        <v>0</v>
      </c>
      <c r="D98" s="143">
        <v>0</v>
      </c>
      <c r="E98" s="143">
        <v>0</v>
      </c>
      <c r="F98" s="143">
        <v>0</v>
      </c>
      <c r="G98" s="143">
        <v>0</v>
      </c>
      <c r="H98" s="143">
        <v>0</v>
      </c>
      <c r="I98" s="143">
        <v>0</v>
      </c>
      <c r="J98" s="143">
        <v>0</v>
      </c>
      <c r="K98" s="143">
        <v>0</v>
      </c>
      <c r="L98" s="143">
        <v>0</v>
      </c>
      <c r="M98" s="143">
        <v>0</v>
      </c>
      <c r="N98" s="143">
        <v>0</v>
      </c>
      <c r="O98" s="143">
        <v>0</v>
      </c>
      <c r="P98" s="143">
        <v>0</v>
      </c>
      <c r="Q98" s="143">
        <v>0</v>
      </c>
      <c r="R98" s="143">
        <v>0</v>
      </c>
      <c r="S98" s="143">
        <v>0</v>
      </c>
      <c r="T98" s="141">
        <v>0</v>
      </c>
      <c r="U98" s="175">
        <v>0</v>
      </c>
      <c r="V98" s="144">
        <v>0</v>
      </c>
      <c r="W98" s="145">
        <v>0</v>
      </c>
      <c r="X98" s="146">
        <v>0</v>
      </c>
    </row>
    <row r="99" spans="1:24" s="1" customFormat="1">
      <c r="A99" s="231" t="s">
        <v>21</v>
      </c>
      <c r="B99" s="160" t="s">
        <v>62</v>
      </c>
      <c r="C99" s="159">
        <v>0</v>
      </c>
      <c r="D99" s="147">
        <v>0</v>
      </c>
      <c r="E99" s="147">
        <v>376</v>
      </c>
      <c r="F99" s="147">
        <v>376</v>
      </c>
      <c r="G99" s="147">
        <v>1884</v>
      </c>
      <c r="H99" s="147">
        <v>2260</v>
      </c>
      <c r="I99" s="147">
        <v>4379</v>
      </c>
      <c r="J99" s="147">
        <v>6640</v>
      </c>
      <c r="K99" s="147">
        <v>4017</v>
      </c>
      <c r="L99" s="147">
        <v>10657</v>
      </c>
      <c r="M99" s="147">
        <v>4173</v>
      </c>
      <c r="N99" s="147">
        <v>14830</v>
      </c>
      <c r="O99" s="147">
        <v>5661</v>
      </c>
      <c r="P99" s="147">
        <v>20491</v>
      </c>
      <c r="Q99" s="147">
        <v>3988</v>
      </c>
      <c r="R99" s="147">
        <v>24479</v>
      </c>
      <c r="S99" s="147">
        <v>5505</v>
      </c>
      <c r="T99" s="160">
        <v>29984</v>
      </c>
      <c r="U99" s="176">
        <v>29984</v>
      </c>
      <c r="V99" s="177">
        <v>15154</v>
      </c>
      <c r="W99" s="148">
        <v>5051.333333333333</v>
      </c>
      <c r="X99" s="178">
        <v>202.05333333333331</v>
      </c>
    </row>
    <row r="100" spans="1:24" s="1" customFormat="1">
      <c r="A100" s="232"/>
      <c r="B100" s="40" t="s">
        <v>63</v>
      </c>
      <c r="C100" s="51">
        <v>0</v>
      </c>
      <c r="D100" s="130">
        <v>0</v>
      </c>
      <c r="E100" s="130">
        <v>128</v>
      </c>
      <c r="F100" s="130">
        <v>128</v>
      </c>
      <c r="G100" s="130">
        <v>816</v>
      </c>
      <c r="H100" s="130">
        <v>944</v>
      </c>
      <c r="I100" s="130">
        <v>2319</v>
      </c>
      <c r="J100" s="130">
        <v>3263</v>
      </c>
      <c r="K100" s="130">
        <v>1728</v>
      </c>
      <c r="L100" s="130">
        <v>4991</v>
      </c>
      <c r="M100" s="130">
        <v>4878</v>
      </c>
      <c r="N100" s="130">
        <v>9869</v>
      </c>
      <c r="O100" s="130">
        <v>4871</v>
      </c>
      <c r="P100" s="130">
        <v>14740</v>
      </c>
      <c r="Q100" s="130">
        <v>4355</v>
      </c>
      <c r="R100" s="130">
        <v>19095</v>
      </c>
      <c r="S100" s="130">
        <v>3360</v>
      </c>
      <c r="T100" s="40">
        <v>22455</v>
      </c>
      <c r="U100" s="47">
        <v>22455</v>
      </c>
      <c r="V100" s="138">
        <v>12586</v>
      </c>
      <c r="W100" s="139">
        <v>4195.333333333333</v>
      </c>
      <c r="X100" s="140">
        <v>167.81333333333333</v>
      </c>
    </row>
    <row r="101" spans="1:24" s="1" customFormat="1">
      <c r="A101" s="232"/>
      <c r="B101" s="41" t="s">
        <v>64</v>
      </c>
      <c r="C101" s="52">
        <v>0</v>
      </c>
      <c r="D101" s="131">
        <v>0</v>
      </c>
      <c r="E101" s="131">
        <v>504</v>
      </c>
      <c r="F101" s="131">
        <v>504</v>
      </c>
      <c r="G101" s="131">
        <v>2700</v>
      </c>
      <c r="H101" s="131">
        <v>3204</v>
      </c>
      <c r="I101" s="131">
        <v>6698</v>
      </c>
      <c r="J101" s="131">
        <v>9903</v>
      </c>
      <c r="K101" s="131">
        <v>5745</v>
      </c>
      <c r="L101" s="131">
        <v>15648</v>
      </c>
      <c r="M101" s="131">
        <v>9051</v>
      </c>
      <c r="N101" s="131">
        <v>24699</v>
      </c>
      <c r="O101" s="131">
        <v>10532</v>
      </c>
      <c r="P101" s="131">
        <v>35231</v>
      </c>
      <c r="Q101" s="131">
        <v>8343</v>
      </c>
      <c r="R101" s="131">
        <v>43574</v>
      </c>
      <c r="S101" s="131">
        <v>8865</v>
      </c>
      <c r="T101" s="41">
        <v>52439</v>
      </c>
      <c r="U101" s="47">
        <v>52439</v>
      </c>
      <c r="V101" s="138">
        <v>27740</v>
      </c>
      <c r="W101" s="139">
        <v>9246.6666666666661</v>
      </c>
      <c r="X101" s="140">
        <v>369.86666666666662</v>
      </c>
    </row>
    <row r="102" spans="1:24" s="1" customFormat="1">
      <c r="A102" s="233"/>
      <c r="B102" s="141" t="s">
        <v>53</v>
      </c>
      <c r="C102" s="142">
        <v>0</v>
      </c>
      <c r="D102" s="143">
        <v>0</v>
      </c>
      <c r="E102" s="143">
        <v>881</v>
      </c>
      <c r="F102" s="143">
        <v>881</v>
      </c>
      <c r="G102" s="143">
        <v>1042</v>
      </c>
      <c r="H102" s="143">
        <v>1923</v>
      </c>
      <c r="I102" s="143">
        <v>1291</v>
      </c>
      <c r="J102" s="143">
        <v>3214</v>
      </c>
      <c r="K102" s="143">
        <v>997</v>
      </c>
      <c r="L102" s="143">
        <v>4211</v>
      </c>
      <c r="M102" s="143">
        <v>1474</v>
      </c>
      <c r="N102" s="143">
        <v>5685</v>
      </c>
      <c r="O102" s="143">
        <v>1635</v>
      </c>
      <c r="P102" s="143">
        <v>7320</v>
      </c>
      <c r="Q102" s="143">
        <v>1478</v>
      </c>
      <c r="R102" s="143">
        <v>8798</v>
      </c>
      <c r="S102" s="143">
        <v>1507</v>
      </c>
      <c r="T102" s="141">
        <v>10305</v>
      </c>
      <c r="U102" s="175">
        <v>10305</v>
      </c>
      <c r="V102" s="144">
        <v>4620</v>
      </c>
      <c r="W102" s="145">
        <v>1540</v>
      </c>
      <c r="X102" s="146">
        <v>61.6</v>
      </c>
    </row>
    <row r="103" spans="1:24" s="1" customFormat="1">
      <c r="A103" s="231" t="s">
        <v>22</v>
      </c>
      <c r="B103" s="160" t="s">
        <v>62</v>
      </c>
      <c r="C103" s="159">
        <v>0</v>
      </c>
      <c r="D103" s="147">
        <v>0</v>
      </c>
      <c r="E103" s="147">
        <v>0</v>
      </c>
      <c r="F103" s="147">
        <v>0</v>
      </c>
      <c r="G103" s="147">
        <v>0</v>
      </c>
      <c r="H103" s="147">
        <v>0</v>
      </c>
      <c r="I103" s="147">
        <v>0</v>
      </c>
      <c r="J103" s="147">
        <v>0</v>
      </c>
      <c r="K103" s="147">
        <v>217</v>
      </c>
      <c r="L103" s="147">
        <v>217</v>
      </c>
      <c r="M103" s="147">
        <v>627</v>
      </c>
      <c r="N103" s="147">
        <v>844</v>
      </c>
      <c r="O103" s="147">
        <v>2041</v>
      </c>
      <c r="P103" s="147">
        <v>2885</v>
      </c>
      <c r="Q103" s="147">
        <v>2891</v>
      </c>
      <c r="R103" s="147">
        <v>5776</v>
      </c>
      <c r="S103" s="147">
        <v>3436</v>
      </c>
      <c r="T103" s="160">
        <v>9212</v>
      </c>
      <c r="U103" s="176">
        <v>9212</v>
      </c>
      <c r="V103" s="177">
        <v>8368</v>
      </c>
      <c r="W103" s="148">
        <v>2789.3333333333335</v>
      </c>
      <c r="X103" s="178">
        <v>111.57333333333334</v>
      </c>
    </row>
    <row r="104" spans="1:24" s="1" customFormat="1">
      <c r="A104" s="232"/>
      <c r="B104" s="40" t="s">
        <v>63</v>
      </c>
      <c r="C104" s="51">
        <v>0</v>
      </c>
      <c r="D104" s="130">
        <v>0</v>
      </c>
      <c r="E104" s="130">
        <v>0</v>
      </c>
      <c r="F104" s="130">
        <v>0</v>
      </c>
      <c r="G104" s="130">
        <v>0</v>
      </c>
      <c r="H104" s="130">
        <v>0</v>
      </c>
      <c r="I104" s="130">
        <v>0</v>
      </c>
      <c r="J104" s="130">
        <v>0</v>
      </c>
      <c r="K104" s="130">
        <v>46</v>
      </c>
      <c r="L104" s="130">
        <v>46</v>
      </c>
      <c r="M104" s="130">
        <v>494</v>
      </c>
      <c r="N104" s="130">
        <v>540</v>
      </c>
      <c r="O104" s="130">
        <v>526</v>
      </c>
      <c r="P104" s="130">
        <v>1066</v>
      </c>
      <c r="Q104" s="130">
        <v>815</v>
      </c>
      <c r="R104" s="130">
        <v>1881</v>
      </c>
      <c r="S104" s="130">
        <v>926</v>
      </c>
      <c r="T104" s="40">
        <v>2807</v>
      </c>
      <c r="U104" s="47">
        <v>2807</v>
      </c>
      <c r="V104" s="138">
        <v>2267</v>
      </c>
      <c r="W104" s="139">
        <v>755.66666666666663</v>
      </c>
      <c r="X104" s="140">
        <v>30.226666666666667</v>
      </c>
    </row>
    <row r="105" spans="1:24" s="1" customFormat="1">
      <c r="A105" s="232"/>
      <c r="B105" s="41" t="s">
        <v>64</v>
      </c>
      <c r="C105" s="52">
        <v>0</v>
      </c>
      <c r="D105" s="131">
        <v>0</v>
      </c>
      <c r="E105" s="131">
        <v>0</v>
      </c>
      <c r="F105" s="131">
        <v>0</v>
      </c>
      <c r="G105" s="131">
        <v>0</v>
      </c>
      <c r="H105" s="131">
        <v>0</v>
      </c>
      <c r="I105" s="131">
        <v>0</v>
      </c>
      <c r="J105" s="131">
        <v>0</v>
      </c>
      <c r="K105" s="131">
        <v>263</v>
      </c>
      <c r="L105" s="131">
        <v>263</v>
      </c>
      <c r="M105" s="131">
        <v>1121</v>
      </c>
      <c r="N105" s="131">
        <v>1384</v>
      </c>
      <c r="O105" s="131">
        <v>2567</v>
      </c>
      <c r="P105" s="131">
        <v>3951</v>
      </c>
      <c r="Q105" s="131">
        <v>3706</v>
      </c>
      <c r="R105" s="131">
        <v>7657</v>
      </c>
      <c r="S105" s="131">
        <v>4362</v>
      </c>
      <c r="T105" s="41">
        <v>12019</v>
      </c>
      <c r="U105" s="47">
        <v>12019</v>
      </c>
      <c r="V105" s="138">
        <v>10635</v>
      </c>
      <c r="W105" s="139">
        <v>3545</v>
      </c>
      <c r="X105" s="140">
        <v>141.80000000000001</v>
      </c>
    </row>
    <row r="106" spans="1:24" s="1" customFormat="1">
      <c r="A106" s="233"/>
      <c r="B106" s="141" t="s">
        <v>53</v>
      </c>
      <c r="C106" s="142">
        <v>0</v>
      </c>
      <c r="D106" s="143">
        <v>0</v>
      </c>
      <c r="E106" s="143">
        <v>0</v>
      </c>
      <c r="F106" s="143">
        <v>0</v>
      </c>
      <c r="G106" s="143">
        <v>0</v>
      </c>
      <c r="H106" s="143">
        <v>0</v>
      </c>
      <c r="I106" s="143">
        <v>0</v>
      </c>
      <c r="J106" s="143">
        <v>0</v>
      </c>
      <c r="K106" s="143">
        <v>44</v>
      </c>
      <c r="L106" s="143">
        <v>44</v>
      </c>
      <c r="M106" s="143">
        <v>170</v>
      </c>
      <c r="N106" s="143">
        <v>214</v>
      </c>
      <c r="O106" s="143">
        <v>394</v>
      </c>
      <c r="P106" s="143">
        <v>608</v>
      </c>
      <c r="Q106" s="143">
        <v>478</v>
      </c>
      <c r="R106" s="143">
        <v>1086</v>
      </c>
      <c r="S106" s="143">
        <v>474</v>
      </c>
      <c r="T106" s="141">
        <v>1560</v>
      </c>
      <c r="U106" s="175">
        <v>1560</v>
      </c>
      <c r="V106" s="144">
        <v>1346</v>
      </c>
      <c r="W106" s="145">
        <v>448.66666666666669</v>
      </c>
      <c r="X106" s="146">
        <v>17.946666666666669</v>
      </c>
    </row>
    <row r="107" spans="1:24" s="1" customFormat="1">
      <c r="A107" s="231" t="s">
        <v>23</v>
      </c>
      <c r="B107" s="160" t="s">
        <v>62</v>
      </c>
      <c r="C107" s="159">
        <v>0</v>
      </c>
      <c r="D107" s="147">
        <v>0</v>
      </c>
      <c r="E107" s="147">
        <v>0</v>
      </c>
      <c r="F107" s="147">
        <v>0</v>
      </c>
      <c r="G107" s="147">
        <v>0</v>
      </c>
      <c r="H107" s="147">
        <v>0</v>
      </c>
      <c r="I107" s="147">
        <v>4</v>
      </c>
      <c r="J107" s="147">
        <v>4</v>
      </c>
      <c r="K107" s="147">
        <v>13</v>
      </c>
      <c r="L107" s="147">
        <v>17</v>
      </c>
      <c r="M107" s="147">
        <v>622.59999999999991</v>
      </c>
      <c r="N107" s="147">
        <v>639.59999999999991</v>
      </c>
      <c r="O107" s="147">
        <v>1719.6</v>
      </c>
      <c r="P107" s="147">
        <v>2359.1999999999998</v>
      </c>
      <c r="Q107" s="147">
        <v>1190.9000000000001</v>
      </c>
      <c r="R107" s="147">
        <v>3550.0999999999995</v>
      </c>
      <c r="S107" s="147">
        <v>782.10000000000014</v>
      </c>
      <c r="T107" s="160">
        <v>4332.2</v>
      </c>
      <c r="U107" s="176">
        <v>4332.2</v>
      </c>
      <c r="V107" s="177">
        <v>3692.6000000000004</v>
      </c>
      <c r="W107" s="148">
        <v>1230.8666666666668</v>
      </c>
      <c r="X107" s="178">
        <v>49.234666666666669</v>
      </c>
    </row>
    <row r="108" spans="1:24" s="1" customFormat="1">
      <c r="A108" s="232"/>
      <c r="B108" s="40" t="s">
        <v>63</v>
      </c>
      <c r="C108" s="51">
        <v>0</v>
      </c>
      <c r="D108" s="130">
        <v>0</v>
      </c>
      <c r="E108" s="130">
        <v>0</v>
      </c>
      <c r="F108" s="130">
        <v>0</v>
      </c>
      <c r="G108" s="130">
        <v>0</v>
      </c>
      <c r="H108" s="130">
        <v>0</v>
      </c>
      <c r="I108" s="130">
        <v>30</v>
      </c>
      <c r="J108" s="130">
        <v>30</v>
      </c>
      <c r="K108" s="130">
        <v>140</v>
      </c>
      <c r="L108" s="130">
        <v>170</v>
      </c>
      <c r="M108" s="130">
        <v>179</v>
      </c>
      <c r="N108" s="130">
        <v>349</v>
      </c>
      <c r="O108" s="130">
        <v>453</v>
      </c>
      <c r="P108" s="130">
        <v>802</v>
      </c>
      <c r="Q108" s="130">
        <v>415</v>
      </c>
      <c r="R108" s="130">
        <v>1217</v>
      </c>
      <c r="S108" s="130">
        <v>409</v>
      </c>
      <c r="T108" s="40">
        <v>1626</v>
      </c>
      <c r="U108" s="47">
        <v>1626</v>
      </c>
      <c r="V108" s="138">
        <v>1277</v>
      </c>
      <c r="W108" s="139">
        <v>425.66666666666669</v>
      </c>
      <c r="X108" s="140">
        <v>17.026666666666667</v>
      </c>
    </row>
    <row r="109" spans="1:24" s="1" customFormat="1">
      <c r="A109" s="232"/>
      <c r="B109" s="41" t="s">
        <v>64</v>
      </c>
      <c r="C109" s="52">
        <v>0</v>
      </c>
      <c r="D109" s="131">
        <v>0</v>
      </c>
      <c r="E109" s="131">
        <v>0</v>
      </c>
      <c r="F109" s="131">
        <v>0</v>
      </c>
      <c r="G109" s="131">
        <v>0</v>
      </c>
      <c r="H109" s="131">
        <v>0</v>
      </c>
      <c r="I109" s="131">
        <v>34</v>
      </c>
      <c r="J109" s="131">
        <v>34</v>
      </c>
      <c r="K109" s="131">
        <v>153</v>
      </c>
      <c r="L109" s="131">
        <v>187</v>
      </c>
      <c r="M109" s="131">
        <v>801.59999999999991</v>
      </c>
      <c r="N109" s="131">
        <v>988.59999999999991</v>
      </c>
      <c r="O109" s="131">
        <v>2172.6</v>
      </c>
      <c r="P109" s="131">
        <v>3161.2</v>
      </c>
      <c r="Q109" s="131">
        <v>1605.9</v>
      </c>
      <c r="R109" s="131">
        <v>4767.0999999999995</v>
      </c>
      <c r="S109" s="131">
        <v>1191.1000000000001</v>
      </c>
      <c r="T109" s="41">
        <v>5958.2</v>
      </c>
      <c r="U109" s="47">
        <v>5958.2</v>
      </c>
      <c r="V109" s="138">
        <v>4969.6000000000004</v>
      </c>
      <c r="W109" s="139">
        <v>1656.5333333333335</v>
      </c>
      <c r="X109" s="140">
        <v>66.26133333333334</v>
      </c>
    </row>
    <row r="110" spans="1:24" s="1" customFormat="1">
      <c r="A110" s="233"/>
      <c r="B110" s="141" t="s">
        <v>53</v>
      </c>
      <c r="C110" s="142">
        <v>0</v>
      </c>
      <c r="D110" s="143">
        <v>0</v>
      </c>
      <c r="E110" s="143">
        <v>0</v>
      </c>
      <c r="F110" s="143">
        <v>0</v>
      </c>
      <c r="G110" s="143">
        <v>59</v>
      </c>
      <c r="H110" s="143">
        <v>59</v>
      </c>
      <c r="I110" s="143">
        <v>135</v>
      </c>
      <c r="J110" s="143">
        <v>194</v>
      </c>
      <c r="K110" s="143">
        <v>163</v>
      </c>
      <c r="L110" s="143">
        <v>357</v>
      </c>
      <c r="M110" s="143">
        <v>392</v>
      </c>
      <c r="N110" s="143">
        <v>749</v>
      </c>
      <c r="O110" s="143">
        <v>457</v>
      </c>
      <c r="P110" s="143">
        <v>1206</v>
      </c>
      <c r="Q110" s="143">
        <v>430</v>
      </c>
      <c r="R110" s="143">
        <v>1636</v>
      </c>
      <c r="S110" s="143">
        <v>498</v>
      </c>
      <c r="T110" s="141">
        <v>2134</v>
      </c>
      <c r="U110" s="175">
        <v>2134</v>
      </c>
      <c r="V110" s="144">
        <v>1385</v>
      </c>
      <c r="W110" s="145">
        <v>461.66666666666669</v>
      </c>
      <c r="X110" s="146">
        <v>18.466666666666669</v>
      </c>
    </row>
    <row r="111" spans="1:24" s="1" customFormat="1">
      <c r="A111" s="231" t="s">
        <v>24</v>
      </c>
      <c r="B111" s="160" t="s">
        <v>62</v>
      </c>
      <c r="C111" s="159">
        <v>0</v>
      </c>
      <c r="D111" s="147">
        <v>0</v>
      </c>
      <c r="E111" s="147">
        <v>0</v>
      </c>
      <c r="F111" s="147">
        <v>0</v>
      </c>
      <c r="G111" s="147">
        <v>0</v>
      </c>
      <c r="H111" s="147">
        <v>0</v>
      </c>
      <c r="I111" s="147">
        <v>184</v>
      </c>
      <c r="J111" s="147">
        <v>184</v>
      </c>
      <c r="K111" s="147">
        <v>86</v>
      </c>
      <c r="L111" s="147">
        <v>270</v>
      </c>
      <c r="M111" s="147">
        <v>664</v>
      </c>
      <c r="N111" s="147">
        <v>934</v>
      </c>
      <c r="O111" s="147">
        <v>891</v>
      </c>
      <c r="P111" s="147">
        <v>1825</v>
      </c>
      <c r="Q111" s="147">
        <v>1255.5</v>
      </c>
      <c r="R111" s="147">
        <v>3080.5</v>
      </c>
      <c r="S111" s="147">
        <v>2201.5</v>
      </c>
      <c r="T111" s="160">
        <v>5282</v>
      </c>
      <c r="U111" s="176">
        <v>5282</v>
      </c>
      <c r="V111" s="177">
        <v>4348</v>
      </c>
      <c r="W111" s="148">
        <v>1449.3333333333333</v>
      </c>
      <c r="X111" s="178">
        <v>57.973333333333329</v>
      </c>
    </row>
    <row r="112" spans="1:24" s="1" customFormat="1">
      <c r="A112" s="232"/>
      <c r="B112" s="40" t="s">
        <v>63</v>
      </c>
      <c r="C112" s="51">
        <v>0</v>
      </c>
      <c r="D112" s="130">
        <v>0</v>
      </c>
      <c r="E112" s="130">
        <v>0</v>
      </c>
      <c r="F112" s="130">
        <v>0</v>
      </c>
      <c r="G112" s="130">
        <v>0</v>
      </c>
      <c r="H112" s="130">
        <v>0</v>
      </c>
      <c r="I112" s="130">
        <v>21</v>
      </c>
      <c r="J112" s="130">
        <v>21</v>
      </c>
      <c r="K112" s="130">
        <v>225</v>
      </c>
      <c r="L112" s="130">
        <v>246</v>
      </c>
      <c r="M112" s="130">
        <v>208</v>
      </c>
      <c r="N112" s="130">
        <v>454</v>
      </c>
      <c r="O112" s="130">
        <v>235</v>
      </c>
      <c r="P112" s="130">
        <v>689</v>
      </c>
      <c r="Q112" s="130">
        <v>379</v>
      </c>
      <c r="R112" s="130">
        <v>1068</v>
      </c>
      <c r="S112" s="130">
        <v>471</v>
      </c>
      <c r="T112" s="40">
        <v>1539</v>
      </c>
      <c r="U112" s="47">
        <v>1539</v>
      </c>
      <c r="V112" s="138">
        <v>1085</v>
      </c>
      <c r="W112" s="139">
        <v>361.66666666666669</v>
      </c>
      <c r="X112" s="140">
        <v>14.466666666666667</v>
      </c>
    </row>
    <row r="113" spans="1:24" s="1" customFormat="1">
      <c r="A113" s="232"/>
      <c r="B113" s="41" t="s">
        <v>64</v>
      </c>
      <c r="C113" s="52">
        <v>0</v>
      </c>
      <c r="D113" s="131">
        <v>0</v>
      </c>
      <c r="E113" s="131">
        <v>0</v>
      </c>
      <c r="F113" s="131">
        <v>0</v>
      </c>
      <c r="G113" s="131">
        <v>0</v>
      </c>
      <c r="H113" s="131">
        <v>0</v>
      </c>
      <c r="I113" s="131">
        <v>205</v>
      </c>
      <c r="J113" s="131">
        <v>205</v>
      </c>
      <c r="K113" s="131">
        <v>311</v>
      </c>
      <c r="L113" s="131">
        <v>516</v>
      </c>
      <c r="M113" s="131">
        <v>872</v>
      </c>
      <c r="N113" s="131">
        <v>1388</v>
      </c>
      <c r="O113" s="131">
        <v>1126</v>
      </c>
      <c r="P113" s="131">
        <v>2514</v>
      </c>
      <c r="Q113" s="131">
        <v>1634.5</v>
      </c>
      <c r="R113" s="131">
        <v>4148.5</v>
      </c>
      <c r="S113" s="131">
        <v>2672.5</v>
      </c>
      <c r="T113" s="41">
        <v>6821</v>
      </c>
      <c r="U113" s="47">
        <v>6821</v>
      </c>
      <c r="V113" s="138">
        <v>5433</v>
      </c>
      <c r="W113" s="139">
        <v>1811</v>
      </c>
      <c r="X113" s="140">
        <v>72.44</v>
      </c>
    </row>
    <row r="114" spans="1:24" s="1" customFormat="1">
      <c r="A114" s="233"/>
      <c r="B114" s="141" t="s">
        <v>53</v>
      </c>
      <c r="C114" s="142">
        <v>0</v>
      </c>
      <c r="D114" s="143">
        <v>0</v>
      </c>
      <c r="E114" s="143">
        <v>0</v>
      </c>
      <c r="F114" s="143">
        <v>0</v>
      </c>
      <c r="G114" s="143">
        <v>0</v>
      </c>
      <c r="H114" s="143">
        <v>0</v>
      </c>
      <c r="I114" s="143">
        <v>134</v>
      </c>
      <c r="J114" s="143">
        <v>134</v>
      </c>
      <c r="K114" s="143">
        <v>154</v>
      </c>
      <c r="L114" s="143">
        <v>288</v>
      </c>
      <c r="M114" s="143">
        <v>327</v>
      </c>
      <c r="N114" s="143">
        <v>615</v>
      </c>
      <c r="O114" s="143">
        <v>339</v>
      </c>
      <c r="P114" s="143">
        <v>954</v>
      </c>
      <c r="Q114" s="143">
        <v>342</v>
      </c>
      <c r="R114" s="143">
        <v>1296</v>
      </c>
      <c r="S114" s="143">
        <v>402</v>
      </c>
      <c r="T114" s="141">
        <v>1698</v>
      </c>
      <c r="U114" s="175">
        <v>1698</v>
      </c>
      <c r="V114" s="144">
        <v>1083</v>
      </c>
      <c r="W114" s="145">
        <v>361</v>
      </c>
      <c r="X114" s="146">
        <v>14.44</v>
      </c>
    </row>
    <row r="115" spans="1:24" s="1" customFormat="1">
      <c r="A115" s="231" t="s">
        <v>25</v>
      </c>
      <c r="B115" s="160" t="s">
        <v>62</v>
      </c>
      <c r="C115" s="159">
        <v>0</v>
      </c>
      <c r="D115" s="147">
        <v>0</v>
      </c>
      <c r="E115" s="147">
        <v>0</v>
      </c>
      <c r="F115" s="147">
        <v>0</v>
      </c>
      <c r="G115" s="147">
        <v>0</v>
      </c>
      <c r="H115" s="147">
        <v>0</v>
      </c>
      <c r="I115" s="147">
        <v>38</v>
      </c>
      <c r="J115" s="147">
        <v>38</v>
      </c>
      <c r="K115" s="147">
        <v>166</v>
      </c>
      <c r="L115" s="147">
        <v>204</v>
      </c>
      <c r="M115" s="147">
        <v>757</v>
      </c>
      <c r="N115" s="147">
        <v>961</v>
      </c>
      <c r="O115" s="147">
        <v>958</v>
      </c>
      <c r="P115" s="147">
        <v>1919</v>
      </c>
      <c r="Q115" s="147">
        <v>1515</v>
      </c>
      <c r="R115" s="147">
        <v>3434</v>
      </c>
      <c r="S115" s="147">
        <v>2475</v>
      </c>
      <c r="T115" s="160">
        <v>5909</v>
      </c>
      <c r="U115" s="176">
        <v>5909</v>
      </c>
      <c r="V115" s="177">
        <v>4948</v>
      </c>
      <c r="W115" s="148">
        <v>1649.3333333333333</v>
      </c>
      <c r="X115" s="178">
        <v>65.973333333333329</v>
      </c>
    </row>
    <row r="116" spans="1:24" s="1" customFormat="1">
      <c r="A116" s="232"/>
      <c r="B116" s="40" t="s">
        <v>63</v>
      </c>
      <c r="C116" s="51">
        <v>0</v>
      </c>
      <c r="D116" s="130">
        <v>0</v>
      </c>
      <c r="E116" s="130">
        <v>0</v>
      </c>
      <c r="F116" s="130">
        <v>0</v>
      </c>
      <c r="G116" s="130">
        <v>0</v>
      </c>
      <c r="H116" s="130">
        <v>0</v>
      </c>
      <c r="I116" s="130">
        <v>6</v>
      </c>
      <c r="J116" s="130">
        <v>6</v>
      </c>
      <c r="K116" s="130">
        <v>227</v>
      </c>
      <c r="L116" s="130">
        <v>233</v>
      </c>
      <c r="M116" s="130">
        <v>219</v>
      </c>
      <c r="N116" s="130">
        <v>452</v>
      </c>
      <c r="O116" s="130">
        <v>154</v>
      </c>
      <c r="P116" s="130">
        <v>606</v>
      </c>
      <c r="Q116" s="130">
        <v>221</v>
      </c>
      <c r="R116" s="130">
        <v>827</v>
      </c>
      <c r="S116" s="130">
        <v>292</v>
      </c>
      <c r="T116" s="40">
        <v>1119</v>
      </c>
      <c r="U116" s="47">
        <v>1119</v>
      </c>
      <c r="V116" s="138">
        <v>667</v>
      </c>
      <c r="W116" s="139">
        <v>222.33333333333334</v>
      </c>
      <c r="X116" s="140">
        <v>8.8933333333333344</v>
      </c>
    </row>
    <row r="117" spans="1:24" s="1" customFormat="1">
      <c r="A117" s="232"/>
      <c r="B117" s="41" t="s">
        <v>64</v>
      </c>
      <c r="C117" s="52">
        <v>0</v>
      </c>
      <c r="D117" s="131">
        <v>0</v>
      </c>
      <c r="E117" s="131">
        <v>0</v>
      </c>
      <c r="F117" s="131">
        <v>0</v>
      </c>
      <c r="G117" s="131">
        <v>0</v>
      </c>
      <c r="H117" s="131">
        <v>0</v>
      </c>
      <c r="I117" s="131">
        <v>44</v>
      </c>
      <c r="J117" s="131">
        <v>44</v>
      </c>
      <c r="K117" s="131">
        <v>393</v>
      </c>
      <c r="L117" s="131">
        <v>437</v>
      </c>
      <c r="M117" s="131">
        <v>976</v>
      </c>
      <c r="N117" s="131">
        <v>1413</v>
      </c>
      <c r="O117" s="131">
        <v>1112</v>
      </c>
      <c r="P117" s="131">
        <v>2525</v>
      </c>
      <c r="Q117" s="131">
        <v>1736</v>
      </c>
      <c r="R117" s="131">
        <v>4261</v>
      </c>
      <c r="S117" s="131">
        <v>2767</v>
      </c>
      <c r="T117" s="41">
        <v>7028</v>
      </c>
      <c r="U117" s="47">
        <v>7028</v>
      </c>
      <c r="V117" s="138">
        <v>5615</v>
      </c>
      <c r="W117" s="139">
        <v>1871.6666666666667</v>
      </c>
      <c r="X117" s="140">
        <v>74.866666666666674</v>
      </c>
    </row>
    <row r="118" spans="1:24" s="1" customFormat="1">
      <c r="A118" s="233"/>
      <c r="B118" s="141" t="s">
        <v>53</v>
      </c>
      <c r="C118" s="142">
        <v>0</v>
      </c>
      <c r="D118" s="143">
        <v>0</v>
      </c>
      <c r="E118" s="143">
        <v>0</v>
      </c>
      <c r="F118" s="143">
        <v>0</v>
      </c>
      <c r="G118" s="143">
        <v>29</v>
      </c>
      <c r="H118" s="143">
        <v>29</v>
      </c>
      <c r="I118" s="143">
        <v>74</v>
      </c>
      <c r="J118" s="143">
        <v>103</v>
      </c>
      <c r="K118" s="143">
        <v>150</v>
      </c>
      <c r="L118" s="143">
        <v>253</v>
      </c>
      <c r="M118" s="143">
        <v>210</v>
      </c>
      <c r="N118" s="143">
        <v>463</v>
      </c>
      <c r="O118" s="143">
        <v>266</v>
      </c>
      <c r="P118" s="143">
        <v>729</v>
      </c>
      <c r="Q118" s="143">
        <v>330</v>
      </c>
      <c r="R118" s="143">
        <v>1059</v>
      </c>
      <c r="S118" s="143">
        <v>489</v>
      </c>
      <c r="T118" s="141">
        <v>1548</v>
      </c>
      <c r="U118" s="175">
        <v>1548</v>
      </c>
      <c r="V118" s="144">
        <v>1085</v>
      </c>
      <c r="W118" s="145">
        <v>361.66666666666669</v>
      </c>
      <c r="X118" s="146">
        <v>14.466666666666667</v>
      </c>
    </row>
    <row r="119" spans="1:24" s="1" customFormat="1">
      <c r="A119" s="231" t="s">
        <v>26</v>
      </c>
      <c r="B119" s="160" t="s">
        <v>62</v>
      </c>
      <c r="C119" s="159">
        <v>0</v>
      </c>
      <c r="D119" s="147">
        <v>0</v>
      </c>
      <c r="E119" s="147">
        <v>0</v>
      </c>
      <c r="F119" s="147">
        <v>0</v>
      </c>
      <c r="G119" s="147">
        <v>0</v>
      </c>
      <c r="H119" s="147">
        <v>0</v>
      </c>
      <c r="I119" s="147">
        <v>0</v>
      </c>
      <c r="J119" s="147">
        <v>0</v>
      </c>
      <c r="K119" s="147">
        <v>25</v>
      </c>
      <c r="L119" s="147">
        <v>25</v>
      </c>
      <c r="M119" s="147">
        <v>397</v>
      </c>
      <c r="N119" s="147">
        <v>422</v>
      </c>
      <c r="O119" s="147">
        <v>752</v>
      </c>
      <c r="P119" s="147">
        <v>1174</v>
      </c>
      <c r="Q119" s="147">
        <v>1312</v>
      </c>
      <c r="R119" s="147">
        <v>2486</v>
      </c>
      <c r="S119" s="147">
        <v>2292</v>
      </c>
      <c r="T119" s="160">
        <v>4778</v>
      </c>
      <c r="U119" s="176">
        <v>4778</v>
      </c>
      <c r="V119" s="177">
        <v>4356</v>
      </c>
      <c r="W119" s="148">
        <v>1452</v>
      </c>
      <c r="X119" s="178">
        <v>58.08</v>
      </c>
    </row>
    <row r="120" spans="1:24" s="1" customFormat="1">
      <c r="A120" s="232"/>
      <c r="B120" s="40" t="s">
        <v>63</v>
      </c>
      <c r="C120" s="51">
        <v>0</v>
      </c>
      <c r="D120" s="130">
        <v>0</v>
      </c>
      <c r="E120" s="130">
        <v>0</v>
      </c>
      <c r="F120" s="130">
        <v>0</v>
      </c>
      <c r="G120" s="130">
        <v>0</v>
      </c>
      <c r="H120" s="130">
        <v>0</v>
      </c>
      <c r="I120" s="130">
        <v>0</v>
      </c>
      <c r="J120" s="130">
        <v>0</v>
      </c>
      <c r="K120" s="130">
        <v>103</v>
      </c>
      <c r="L120" s="130">
        <v>103</v>
      </c>
      <c r="M120" s="130">
        <v>122</v>
      </c>
      <c r="N120" s="130">
        <v>225</v>
      </c>
      <c r="O120" s="130">
        <v>88</v>
      </c>
      <c r="P120" s="130">
        <v>313</v>
      </c>
      <c r="Q120" s="130">
        <v>128</v>
      </c>
      <c r="R120" s="130">
        <v>441</v>
      </c>
      <c r="S120" s="130">
        <v>160</v>
      </c>
      <c r="T120" s="40">
        <v>601</v>
      </c>
      <c r="U120" s="47">
        <v>601</v>
      </c>
      <c r="V120" s="138">
        <v>376</v>
      </c>
      <c r="W120" s="139">
        <v>125.33333333333333</v>
      </c>
      <c r="X120" s="140">
        <v>5.0133333333333328</v>
      </c>
    </row>
    <row r="121" spans="1:24" s="1" customFormat="1">
      <c r="A121" s="232"/>
      <c r="B121" s="41" t="s">
        <v>64</v>
      </c>
      <c r="C121" s="52">
        <v>0</v>
      </c>
      <c r="D121" s="131">
        <v>0</v>
      </c>
      <c r="E121" s="131">
        <v>0</v>
      </c>
      <c r="F121" s="131">
        <v>0</v>
      </c>
      <c r="G121" s="131">
        <v>0</v>
      </c>
      <c r="H121" s="131">
        <v>0</v>
      </c>
      <c r="I121" s="131">
        <v>0</v>
      </c>
      <c r="J121" s="131">
        <v>0</v>
      </c>
      <c r="K121" s="131">
        <v>128</v>
      </c>
      <c r="L121" s="131">
        <v>128</v>
      </c>
      <c r="M121" s="131">
        <v>519</v>
      </c>
      <c r="N121" s="131">
        <v>647</v>
      </c>
      <c r="O121" s="131">
        <v>840</v>
      </c>
      <c r="P121" s="131">
        <v>1487</v>
      </c>
      <c r="Q121" s="131">
        <v>1440</v>
      </c>
      <c r="R121" s="131">
        <v>2927</v>
      </c>
      <c r="S121" s="131">
        <v>2452</v>
      </c>
      <c r="T121" s="41">
        <v>5379</v>
      </c>
      <c r="U121" s="47">
        <v>5379</v>
      </c>
      <c r="V121" s="138">
        <v>4732</v>
      </c>
      <c r="W121" s="139">
        <v>1577.3333333333333</v>
      </c>
      <c r="X121" s="140">
        <v>63.093333333333334</v>
      </c>
    </row>
    <row r="122" spans="1:24" s="1" customFormat="1">
      <c r="A122" s="233"/>
      <c r="B122" s="141" t="s">
        <v>53</v>
      </c>
      <c r="C122" s="142">
        <v>0</v>
      </c>
      <c r="D122" s="143">
        <v>0</v>
      </c>
      <c r="E122" s="143">
        <v>0</v>
      </c>
      <c r="F122" s="143">
        <v>0</v>
      </c>
      <c r="G122" s="143">
        <v>0</v>
      </c>
      <c r="H122" s="143">
        <v>0</v>
      </c>
      <c r="I122" s="143">
        <v>0</v>
      </c>
      <c r="J122" s="143">
        <v>0</v>
      </c>
      <c r="K122" s="143">
        <v>86</v>
      </c>
      <c r="L122" s="143">
        <v>86</v>
      </c>
      <c r="M122" s="143">
        <v>117</v>
      </c>
      <c r="N122" s="143">
        <v>203</v>
      </c>
      <c r="O122" s="143">
        <v>97</v>
      </c>
      <c r="P122" s="143">
        <v>300</v>
      </c>
      <c r="Q122" s="143">
        <v>113</v>
      </c>
      <c r="R122" s="143">
        <v>413</v>
      </c>
      <c r="S122" s="143">
        <v>112</v>
      </c>
      <c r="T122" s="141">
        <v>525</v>
      </c>
      <c r="U122" s="175">
        <v>525</v>
      </c>
      <c r="V122" s="144">
        <v>322</v>
      </c>
      <c r="W122" s="145">
        <v>107.33333333333333</v>
      </c>
      <c r="X122" s="146">
        <v>4.293333333333333</v>
      </c>
    </row>
    <row r="123" spans="1:24" s="1" customFormat="1">
      <c r="A123" s="231" t="s">
        <v>27</v>
      </c>
      <c r="B123" s="160" t="s">
        <v>62</v>
      </c>
      <c r="C123" s="159">
        <v>0</v>
      </c>
      <c r="D123" s="147">
        <v>0</v>
      </c>
      <c r="E123" s="147">
        <v>225</v>
      </c>
      <c r="F123" s="147">
        <v>225</v>
      </c>
      <c r="G123" s="147">
        <v>448</v>
      </c>
      <c r="H123" s="147">
        <v>673</v>
      </c>
      <c r="I123" s="147">
        <v>1308</v>
      </c>
      <c r="J123" s="147">
        <v>1981</v>
      </c>
      <c r="K123" s="147">
        <v>719</v>
      </c>
      <c r="L123" s="147">
        <v>2700</v>
      </c>
      <c r="M123" s="147">
        <v>2089</v>
      </c>
      <c r="N123" s="147">
        <v>4789</v>
      </c>
      <c r="O123" s="147">
        <v>4260</v>
      </c>
      <c r="P123" s="147">
        <v>9049</v>
      </c>
      <c r="Q123" s="147">
        <v>4630</v>
      </c>
      <c r="R123" s="147">
        <v>13679</v>
      </c>
      <c r="S123" s="147">
        <v>4725</v>
      </c>
      <c r="T123" s="160">
        <v>18404</v>
      </c>
      <c r="U123" s="176">
        <v>18404</v>
      </c>
      <c r="V123" s="177">
        <v>13615</v>
      </c>
      <c r="W123" s="148">
        <v>4538.333333333333</v>
      </c>
      <c r="X123" s="178">
        <v>181.53333333333333</v>
      </c>
    </row>
    <row r="124" spans="1:24" s="1" customFormat="1">
      <c r="A124" s="232"/>
      <c r="B124" s="40" t="s">
        <v>63</v>
      </c>
      <c r="C124" s="51">
        <v>0</v>
      </c>
      <c r="D124" s="130">
        <v>0</v>
      </c>
      <c r="E124" s="130">
        <v>458</v>
      </c>
      <c r="F124" s="130">
        <v>458</v>
      </c>
      <c r="G124" s="130">
        <v>536</v>
      </c>
      <c r="H124" s="130">
        <v>994</v>
      </c>
      <c r="I124" s="130">
        <v>947</v>
      </c>
      <c r="J124" s="130">
        <v>1941</v>
      </c>
      <c r="K124" s="130">
        <v>1446</v>
      </c>
      <c r="L124" s="130">
        <v>3387</v>
      </c>
      <c r="M124" s="130">
        <v>4615</v>
      </c>
      <c r="N124" s="130">
        <v>8002</v>
      </c>
      <c r="O124" s="130">
        <v>4758</v>
      </c>
      <c r="P124" s="130">
        <v>12760</v>
      </c>
      <c r="Q124" s="130">
        <v>5368</v>
      </c>
      <c r="R124" s="130">
        <v>18128</v>
      </c>
      <c r="S124" s="130">
        <v>4870</v>
      </c>
      <c r="T124" s="40">
        <v>22998</v>
      </c>
      <c r="U124" s="47">
        <v>22998</v>
      </c>
      <c r="V124" s="138">
        <v>14996</v>
      </c>
      <c r="W124" s="139">
        <v>4998.666666666667</v>
      </c>
      <c r="X124" s="140">
        <v>199.94666666666669</v>
      </c>
    </row>
    <row r="125" spans="1:24" s="1" customFormat="1">
      <c r="A125" s="232"/>
      <c r="B125" s="41" t="s">
        <v>64</v>
      </c>
      <c r="C125" s="52">
        <v>0</v>
      </c>
      <c r="D125" s="131">
        <v>0</v>
      </c>
      <c r="E125" s="131">
        <v>683</v>
      </c>
      <c r="F125" s="131">
        <v>683</v>
      </c>
      <c r="G125" s="131">
        <v>984</v>
      </c>
      <c r="H125" s="131">
        <v>1667</v>
      </c>
      <c r="I125" s="131">
        <v>2255</v>
      </c>
      <c r="J125" s="131">
        <v>3922</v>
      </c>
      <c r="K125" s="131">
        <v>2165</v>
      </c>
      <c r="L125" s="131">
        <v>6087</v>
      </c>
      <c r="M125" s="131">
        <v>6704</v>
      </c>
      <c r="N125" s="131">
        <v>12791</v>
      </c>
      <c r="O125" s="131">
        <v>9018</v>
      </c>
      <c r="P125" s="131">
        <v>21809</v>
      </c>
      <c r="Q125" s="131">
        <v>9998</v>
      </c>
      <c r="R125" s="131">
        <v>31807</v>
      </c>
      <c r="S125" s="131">
        <v>9595</v>
      </c>
      <c r="T125" s="41">
        <v>41402</v>
      </c>
      <c r="U125" s="47">
        <v>41402</v>
      </c>
      <c r="V125" s="138">
        <v>28611</v>
      </c>
      <c r="W125" s="139">
        <v>9537</v>
      </c>
      <c r="X125" s="140">
        <v>381.48</v>
      </c>
    </row>
    <row r="126" spans="1:24" s="1" customFormat="1">
      <c r="A126" s="233"/>
      <c r="B126" s="141" t="s">
        <v>53</v>
      </c>
      <c r="C126" s="142">
        <v>18</v>
      </c>
      <c r="D126" s="143">
        <v>18</v>
      </c>
      <c r="E126" s="143">
        <v>382</v>
      </c>
      <c r="F126" s="143">
        <v>400</v>
      </c>
      <c r="G126" s="143">
        <v>649</v>
      </c>
      <c r="H126" s="143">
        <v>1049</v>
      </c>
      <c r="I126" s="143">
        <v>895</v>
      </c>
      <c r="J126" s="143">
        <v>1944</v>
      </c>
      <c r="K126" s="143">
        <v>998</v>
      </c>
      <c r="L126" s="143">
        <v>2942</v>
      </c>
      <c r="M126" s="143">
        <v>1719</v>
      </c>
      <c r="N126" s="143">
        <v>4661</v>
      </c>
      <c r="O126" s="143">
        <v>1832</v>
      </c>
      <c r="P126" s="143">
        <v>6493</v>
      </c>
      <c r="Q126" s="143">
        <v>1944</v>
      </c>
      <c r="R126" s="143">
        <v>8437</v>
      </c>
      <c r="S126" s="143">
        <v>1998</v>
      </c>
      <c r="T126" s="141">
        <v>10435</v>
      </c>
      <c r="U126" s="175">
        <v>10435</v>
      </c>
      <c r="V126" s="144">
        <v>5774</v>
      </c>
      <c r="W126" s="145">
        <v>1924.6666666666667</v>
      </c>
      <c r="X126" s="146">
        <v>76.986666666666665</v>
      </c>
    </row>
    <row r="127" spans="1:24" s="1" customFormat="1">
      <c r="A127" s="231" t="s">
        <v>28</v>
      </c>
      <c r="B127" s="160" t="s">
        <v>62</v>
      </c>
      <c r="C127" s="159">
        <v>0</v>
      </c>
      <c r="D127" s="147">
        <v>0</v>
      </c>
      <c r="E127" s="147">
        <v>0</v>
      </c>
      <c r="F127" s="147">
        <v>0</v>
      </c>
      <c r="G127" s="147">
        <v>0</v>
      </c>
      <c r="H127" s="147">
        <v>0</v>
      </c>
      <c r="I127" s="147">
        <v>0</v>
      </c>
      <c r="J127" s="147">
        <v>0</v>
      </c>
      <c r="K127" s="147">
        <v>215</v>
      </c>
      <c r="L127" s="147">
        <v>215</v>
      </c>
      <c r="M127" s="147">
        <v>229</v>
      </c>
      <c r="N127" s="147">
        <v>444</v>
      </c>
      <c r="O127" s="147">
        <v>1788.9</v>
      </c>
      <c r="P127" s="147">
        <v>2232.9</v>
      </c>
      <c r="Q127" s="147">
        <v>2927.0999999999995</v>
      </c>
      <c r="R127" s="147">
        <v>5160</v>
      </c>
      <c r="S127" s="147">
        <v>3390.1500000000005</v>
      </c>
      <c r="T127" s="160">
        <v>8550.15</v>
      </c>
      <c r="U127" s="176">
        <v>8550.15</v>
      </c>
      <c r="V127" s="177">
        <v>8106.1500000000005</v>
      </c>
      <c r="W127" s="148">
        <v>2702.05</v>
      </c>
      <c r="X127" s="178">
        <v>108.08200000000001</v>
      </c>
    </row>
    <row r="128" spans="1:24" s="1" customFormat="1">
      <c r="A128" s="232"/>
      <c r="B128" s="40" t="s">
        <v>63</v>
      </c>
      <c r="C128" s="51">
        <v>0</v>
      </c>
      <c r="D128" s="130">
        <v>0</v>
      </c>
      <c r="E128" s="130">
        <v>0</v>
      </c>
      <c r="F128" s="130">
        <v>0</v>
      </c>
      <c r="G128" s="130">
        <v>0</v>
      </c>
      <c r="H128" s="130">
        <v>0</v>
      </c>
      <c r="I128" s="130">
        <v>0</v>
      </c>
      <c r="J128" s="130">
        <v>0</v>
      </c>
      <c r="K128" s="130">
        <v>0</v>
      </c>
      <c r="L128" s="130">
        <v>0</v>
      </c>
      <c r="M128" s="130">
        <v>306</v>
      </c>
      <c r="N128" s="130">
        <v>306</v>
      </c>
      <c r="O128" s="130">
        <v>318</v>
      </c>
      <c r="P128" s="130">
        <v>624</v>
      </c>
      <c r="Q128" s="130">
        <v>616</v>
      </c>
      <c r="R128" s="130">
        <v>1240</v>
      </c>
      <c r="S128" s="130">
        <v>558</v>
      </c>
      <c r="T128" s="40">
        <v>1798</v>
      </c>
      <c r="U128" s="47">
        <v>1798</v>
      </c>
      <c r="V128" s="138">
        <v>1492</v>
      </c>
      <c r="W128" s="139">
        <v>497.33333333333331</v>
      </c>
      <c r="X128" s="140">
        <v>19.893333333333331</v>
      </c>
    </row>
    <row r="129" spans="1:24" s="1" customFormat="1">
      <c r="A129" s="232"/>
      <c r="B129" s="41" t="s">
        <v>64</v>
      </c>
      <c r="C129" s="52">
        <v>0</v>
      </c>
      <c r="D129" s="131">
        <v>0</v>
      </c>
      <c r="E129" s="131">
        <v>0</v>
      </c>
      <c r="F129" s="131">
        <v>0</v>
      </c>
      <c r="G129" s="131">
        <v>0</v>
      </c>
      <c r="H129" s="131">
        <v>0</v>
      </c>
      <c r="I129" s="131">
        <v>0</v>
      </c>
      <c r="J129" s="131">
        <v>0</v>
      </c>
      <c r="K129" s="131">
        <v>215</v>
      </c>
      <c r="L129" s="131">
        <v>215</v>
      </c>
      <c r="M129" s="131">
        <v>535</v>
      </c>
      <c r="N129" s="131">
        <v>750</v>
      </c>
      <c r="O129" s="131">
        <v>2106.9</v>
      </c>
      <c r="P129" s="131">
        <v>2856.9</v>
      </c>
      <c r="Q129" s="131">
        <v>3543.0999999999995</v>
      </c>
      <c r="R129" s="131">
        <v>6400</v>
      </c>
      <c r="S129" s="131">
        <v>3948.1500000000005</v>
      </c>
      <c r="T129" s="41">
        <v>10348.15</v>
      </c>
      <c r="U129" s="47">
        <v>10348.15</v>
      </c>
      <c r="V129" s="138">
        <v>9598.1500000000015</v>
      </c>
      <c r="W129" s="139">
        <v>3199.3833333333337</v>
      </c>
      <c r="X129" s="140">
        <v>127.97533333333335</v>
      </c>
    </row>
    <row r="130" spans="1:24" s="1" customFormat="1">
      <c r="A130" s="233"/>
      <c r="B130" s="141" t="s">
        <v>53</v>
      </c>
      <c r="C130" s="142">
        <v>0</v>
      </c>
      <c r="D130" s="143">
        <v>0</v>
      </c>
      <c r="E130" s="143">
        <v>0</v>
      </c>
      <c r="F130" s="143">
        <v>0</v>
      </c>
      <c r="G130" s="143">
        <v>0</v>
      </c>
      <c r="H130" s="143">
        <v>0</v>
      </c>
      <c r="I130" s="143">
        <v>0</v>
      </c>
      <c r="J130" s="143">
        <v>0</v>
      </c>
      <c r="K130" s="143">
        <v>144</v>
      </c>
      <c r="L130" s="143">
        <v>144</v>
      </c>
      <c r="M130" s="143">
        <v>331</v>
      </c>
      <c r="N130" s="143">
        <v>475</v>
      </c>
      <c r="O130" s="143">
        <v>649</v>
      </c>
      <c r="P130" s="143">
        <v>1124</v>
      </c>
      <c r="Q130" s="143">
        <v>798</v>
      </c>
      <c r="R130" s="143">
        <v>1922</v>
      </c>
      <c r="S130" s="143">
        <v>1163</v>
      </c>
      <c r="T130" s="141">
        <v>3085</v>
      </c>
      <c r="U130" s="175">
        <v>3085</v>
      </c>
      <c r="V130" s="144">
        <v>2610</v>
      </c>
      <c r="W130" s="145">
        <v>870</v>
      </c>
      <c r="X130" s="146">
        <v>34.799999999999997</v>
      </c>
    </row>
    <row r="131" spans="1:24" s="1" customFormat="1">
      <c r="A131" s="231" t="s">
        <v>29</v>
      </c>
      <c r="B131" s="160" t="s">
        <v>62</v>
      </c>
      <c r="C131" s="159">
        <v>158</v>
      </c>
      <c r="D131" s="147">
        <v>158</v>
      </c>
      <c r="E131" s="147">
        <v>164</v>
      </c>
      <c r="F131" s="147">
        <v>322</v>
      </c>
      <c r="G131" s="147">
        <v>661.8</v>
      </c>
      <c r="H131" s="147">
        <v>983.8</v>
      </c>
      <c r="I131" s="147">
        <v>632.70000000000005</v>
      </c>
      <c r="J131" s="147">
        <v>1616.5</v>
      </c>
      <c r="K131" s="147">
        <v>799.5</v>
      </c>
      <c r="L131" s="147">
        <v>2416</v>
      </c>
      <c r="M131" s="147">
        <v>1754</v>
      </c>
      <c r="N131" s="147">
        <v>4170</v>
      </c>
      <c r="O131" s="147">
        <v>2410</v>
      </c>
      <c r="P131" s="147">
        <v>6580</v>
      </c>
      <c r="Q131" s="147">
        <v>2367</v>
      </c>
      <c r="R131" s="147">
        <v>8947</v>
      </c>
      <c r="S131" s="147">
        <v>3038</v>
      </c>
      <c r="T131" s="160">
        <v>11985</v>
      </c>
      <c r="U131" s="176">
        <v>11985</v>
      </c>
      <c r="V131" s="177">
        <v>7815</v>
      </c>
      <c r="W131" s="148">
        <v>2605</v>
      </c>
      <c r="X131" s="178">
        <v>104.2</v>
      </c>
    </row>
    <row r="132" spans="1:24" s="1" customFormat="1">
      <c r="A132" s="232"/>
      <c r="B132" s="40" t="s">
        <v>63</v>
      </c>
      <c r="C132" s="51">
        <v>29</v>
      </c>
      <c r="D132" s="130">
        <v>29</v>
      </c>
      <c r="E132" s="130">
        <v>209</v>
      </c>
      <c r="F132" s="130">
        <v>238</v>
      </c>
      <c r="G132" s="130">
        <v>553</v>
      </c>
      <c r="H132" s="130">
        <v>791</v>
      </c>
      <c r="I132" s="130">
        <v>587.6</v>
      </c>
      <c r="J132" s="130">
        <v>1378.6</v>
      </c>
      <c r="K132" s="130">
        <v>1770.4</v>
      </c>
      <c r="L132" s="130">
        <v>3149</v>
      </c>
      <c r="M132" s="130">
        <v>2621</v>
      </c>
      <c r="N132" s="130">
        <v>5770</v>
      </c>
      <c r="O132" s="130">
        <v>2979</v>
      </c>
      <c r="P132" s="130">
        <v>8749</v>
      </c>
      <c r="Q132" s="130">
        <v>2767</v>
      </c>
      <c r="R132" s="130">
        <v>11516</v>
      </c>
      <c r="S132" s="130">
        <v>3983</v>
      </c>
      <c r="T132" s="40">
        <v>15499</v>
      </c>
      <c r="U132" s="47">
        <v>15499</v>
      </c>
      <c r="V132" s="138">
        <v>9729</v>
      </c>
      <c r="W132" s="139">
        <v>3243</v>
      </c>
      <c r="X132" s="140">
        <v>129.72</v>
      </c>
    </row>
    <row r="133" spans="1:24" s="1" customFormat="1">
      <c r="A133" s="232"/>
      <c r="B133" s="41" t="s">
        <v>64</v>
      </c>
      <c r="C133" s="52">
        <v>187</v>
      </c>
      <c r="D133" s="131">
        <v>187</v>
      </c>
      <c r="E133" s="131">
        <v>373</v>
      </c>
      <c r="F133" s="131">
        <v>560</v>
      </c>
      <c r="G133" s="131">
        <v>1214.8</v>
      </c>
      <c r="H133" s="131">
        <v>1774.8</v>
      </c>
      <c r="I133" s="131">
        <v>1220.3000000000002</v>
      </c>
      <c r="J133" s="131">
        <v>2995.1</v>
      </c>
      <c r="K133" s="131">
        <v>2569.9</v>
      </c>
      <c r="L133" s="131">
        <v>5565</v>
      </c>
      <c r="M133" s="131">
        <v>4375</v>
      </c>
      <c r="N133" s="131">
        <v>9940</v>
      </c>
      <c r="O133" s="131">
        <v>5389</v>
      </c>
      <c r="P133" s="131">
        <v>15329</v>
      </c>
      <c r="Q133" s="131">
        <v>5134</v>
      </c>
      <c r="R133" s="131">
        <v>20463</v>
      </c>
      <c r="S133" s="131">
        <v>7021</v>
      </c>
      <c r="T133" s="41">
        <v>27484</v>
      </c>
      <c r="U133" s="47">
        <v>27484</v>
      </c>
      <c r="V133" s="138">
        <v>17544</v>
      </c>
      <c r="W133" s="139">
        <v>5848</v>
      </c>
      <c r="X133" s="140">
        <v>233.92</v>
      </c>
    </row>
    <row r="134" spans="1:24" s="1" customFormat="1">
      <c r="A134" s="233"/>
      <c r="B134" s="141" t="s">
        <v>53</v>
      </c>
      <c r="C134" s="142">
        <v>306</v>
      </c>
      <c r="D134" s="143">
        <v>306</v>
      </c>
      <c r="E134" s="143">
        <v>388</v>
      </c>
      <c r="F134" s="143">
        <v>694</v>
      </c>
      <c r="G134" s="143">
        <v>605</v>
      </c>
      <c r="H134" s="143">
        <v>1299</v>
      </c>
      <c r="I134" s="143">
        <v>838</v>
      </c>
      <c r="J134" s="143">
        <v>2137</v>
      </c>
      <c r="K134" s="143">
        <v>-3</v>
      </c>
      <c r="L134" s="143">
        <v>2134</v>
      </c>
      <c r="M134" s="143">
        <v>629</v>
      </c>
      <c r="N134" s="143">
        <v>2763</v>
      </c>
      <c r="O134" s="143">
        <v>617</v>
      </c>
      <c r="P134" s="143">
        <v>3380</v>
      </c>
      <c r="Q134" s="143">
        <v>552</v>
      </c>
      <c r="R134" s="143">
        <v>3932</v>
      </c>
      <c r="S134" s="143">
        <v>635</v>
      </c>
      <c r="T134" s="141">
        <v>4567</v>
      </c>
      <c r="U134" s="175">
        <v>4567</v>
      </c>
      <c r="V134" s="144">
        <v>1804</v>
      </c>
      <c r="W134" s="145">
        <v>601.33333333333337</v>
      </c>
      <c r="X134" s="146">
        <v>24.053333333333335</v>
      </c>
    </row>
    <row r="135" spans="1:24" s="1" customFormat="1">
      <c r="A135" s="231" t="s">
        <v>30</v>
      </c>
      <c r="B135" s="160" t="s">
        <v>62</v>
      </c>
      <c r="C135" s="159">
        <v>0</v>
      </c>
      <c r="D135" s="147">
        <v>0</v>
      </c>
      <c r="E135" s="147">
        <v>40</v>
      </c>
      <c r="F135" s="147">
        <v>40</v>
      </c>
      <c r="G135" s="147">
        <v>730</v>
      </c>
      <c r="H135" s="147">
        <v>770</v>
      </c>
      <c r="I135" s="147">
        <v>930</v>
      </c>
      <c r="J135" s="147">
        <v>1700</v>
      </c>
      <c r="K135" s="147">
        <v>2811</v>
      </c>
      <c r="L135" s="147">
        <v>4511</v>
      </c>
      <c r="M135" s="147">
        <v>2006</v>
      </c>
      <c r="N135" s="147">
        <v>6517</v>
      </c>
      <c r="O135" s="147">
        <v>2915</v>
      </c>
      <c r="P135" s="147">
        <v>9432</v>
      </c>
      <c r="Q135" s="147">
        <v>3806</v>
      </c>
      <c r="R135" s="147">
        <v>13238</v>
      </c>
      <c r="S135" s="147">
        <v>5268</v>
      </c>
      <c r="T135" s="160">
        <v>18506</v>
      </c>
      <c r="U135" s="176">
        <v>18506</v>
      </c>
      <c r="V135" s="177">
        <v>11989</v>
      </c>
      <c r="W135" s="148">
        <v>3996.3333333333335</v>
      </c>
      <c r="X135" s="178">
        <v>159.85333333333335</v>
      </c>
    </row>
    <row r="136" spans="1:24" s="1" customFormat="1">
      <c r="A136" s="232"/>
      <c r="B136" s="40" t="s">
        <v>63</v>
      </c>
      <c r="C136" s="51">
        <v>0</v>
      </c>
      <c r="D136" s="130">
        <v>0</v>
      </c>
      <c r="E136" s="130">
        <v>204</v>
      </c>
      <c r="F136" s="130">
        <v>204</v>
      </c>
      <c r="G136" s="130">
        <v>549</v>
      </c>
      <c r="H136" s="130">
        <v>753</v>
      </c>
      <c r="I136" s="130">
        <v>1178</v>
      </c>
      <c r="J136" s="130">
        <v>1874</v>
      </c>
      <c r="K136" s="130">
        <v>940</v>
      </c>
      <c r="L136" s="130">
        <v>2814</v>
      </c>
      <c r="M136" s="130">
        <v>2037</v>
      </c>
      <c r="N136" s="130">
        <v>4851</v>
      </c>
      <c r="O136" s="130">
        <v>630</v>
      </c>
      <c r="P136" s="130">
        <v>5481</v>
      </c>
      <c r="Q136" s="130">
        <v>1701</v>
      </c>
      <c r="R136" s="130">
        <v>7182</v>
      </c>
      <c r="S136" s="130">
        <v>2356</v>
      </c>
      <c r="T136" s="40">
        <v>9538</v>
      </c>
      <c r="U136" s="47">
        <v>9538</v>
      </c>
      <c r="V136" s="138">
        <v>4687</v>
      </c>
      <c r="W136" s="139">
        <v>1562.3333333333333</v>
      </c>
      <c r="X136" s="140">
        <v>62.493333333333332</v>
      </c>
    </row>
    <row r="137" spans="1:24" s="1" customFormat="1">
      <c r="A137" s="232"/>
      <c r="B137" s="41" t="s">
        <v>64</v>
      </c>
      <c r="C137" s="52">
        <v>0</v>
      </c>
      <c r="D137" s="131">
        <v>0</v>
      </c>
      <c r="E137" s="131">
        <v>244</v>
      </c>
      <c r="F137" s="131">
        <v>244</v>
      </c>
      <c r="G137" s="131">
        <v>1279</v>
      </c>
      <c r="H137" s="131">
        <v>1523</v>
      </c>
      <c r="I137" s="131">
        <v>2108</v>
      </c>
      <c r="J137" s="131">
        <v>3574</v>
      </c>
      <c r="K137" s="131">
        <v>3751</v>
      </c>
      <c r="L137" s="131">
        <v>7325</v>
      </c>
      <c r="M137" s="131">
        <v>4043</v>
      </c>
      <c r="N137" s="131">
        <v>11368</v>
      </c>
      <c r="O137" s="131">
        <v>3545</v>
      </c>
      <c r="P137" s="131">
        <v>14913</v>
      </c>
      <c r="Q137" s="131">
        <v>5507</v>
      </c>
      <c r="R137" s="131">
        <v>20420</v>
      </c>
      <c r="S137" s="131">
        <v>7624</v>
      </c>
      <c r="T137" s="41">
        <v>28044</v>
      </c>
      <c r="U137" s="47">
        <v>28044</v>
      </c>
      <c r="V137" s="138">
        <v>16676</v>
      </c>
      <c r="W137" s="139">
        <v>5558.666666666667</v>
      </c>
      <c r="X137" s="140">
        <v>222.34666666666669</v>
      </c>
    </row>
    <row r="138" spans="1:24" s="1" customFormat="1">
      <c r="A138" s="233"/>
      <c r="B138" s="141" t="s">
        <v>53</v>
      </c>
      <c r="C138" s="142">
        <v>0</v>
      </c>
      <c r="D138" s="143">
        <v>0</v>
      </c>
      <c r="E138" s="143">
        <v>347</v>
      </c>
      <c r="F138" s="143">
        <v>347</v>
      </c>
      <c r="G138" s="143">
        <v>1086</v>
      </c>
      <c r="H138" s="143">
        <v>1433</v>
      </c>
      <c r="I138" s="143">
        <v>1550</v>
      </c>
      <c r="J138" s="143">
        <v>2983</v>
      </c>
      <c r="K138" s="143">
        <v>-895</v>
      </c>
      <c r="L138" s="143">
        <v>2088</v>
      </c>
      <c r="M138" s="143">
        <v>695</v>
      </c>
      <c r="N138" s="143">
        <v>2783</v>
      </c>
      <c r="O138" s="143">
        <v>750</v>
      </c>
      <c r="P138" s="143">
        <v>3533</v>
      </c>
      <c r="Q138" s="143">
        <v>750</v>
      </c>
      <c r="R138" s="143">
        <v>4283</v>
      </c>
      <c r="S138" s="143">
        <v>775</v>
      </c>
      <c r="T138" s="141">
        <v>5058</v>
      </c>
      <c r="U138" s="175">
        <v>5058</v>
      </c>
      <c r="V138" s="144">
        <v>2275</v>
      </c>
      <c r="W138" s="145">
        <v>758.33333333333337</v>
      </c>
      <c r="X138" s="146">
        <v>30.333333333333336</v>
      </c>
    </row>
    <row r="139" spans="1:24" s="1" customFormat="1">
      <c r="A139" s="231" t="s">
        <v>31</v>
      </c>
      <c r="B139" s="160" t="s">
        <v>62</v>
      </c>
      <c r="C139" s="159">
        <v>0</v>
      </c>
      <c r="D139" s="147">
        <v>0</v>
      </c>
      <c r="E139" s="147">
        <v>0</v>
      </c>
      <c r="F139" s="147">
        <v>0</v>
      </c>
      <c r="G139" s="147">
        <v>21</v>
      </c>
      <c r="H139" s="147">
        <v>21</v>
      </c>
      <c r="I139" s="147">
        <v>16</v>
      </c>
      <c r="J139" s="147">
        <v>37</v>
      </c>
      <c r="K139" s="147">
        <v>28</v>
      </c>
      <c r="L139" s="147">
        <v>65</v>
      </c>
      <c r="M139" s="147">
        <v>747</v>
      </c>
      <c r="N139" s="147">
        <v>812</v>
      </c>
      <c r="O139" s="147">
        <v>1716</v>
      </c>
      <c r="P139" s="147">
        <v>2528</v>
      </c>
      <c r="Q139" s="147">
        <v>4980</v>
      </c>
      <c r="R139" s="147">
        <v>7508</v>
      </c>
      <c r="S139" s="147">
        <v>5063</v>
      </c>
      <c r="T139" s="160">
        <v>12571</v>
      </c>
      <c r="U139" s="176">
        <v>12571</v>
      </c>
      <c r="V139" s="177">
        <v>11759</v>
      </c>
      <c r="W139" s="148">
        <v>3919.6666666666665</v>
      </c>
      <c r="X139" s="178">
        <v>156.78666666666666</v>
      </c>
    </row>
    <row r="140" spans="1:24" s="1" customFormat="1">
      <c r="A140" s="232"/>
      <c r="B140" s="40" t="s">
        <v>63</v>
      </c>
      <c r="C140" s="51">
        <v>0</v>
      </c>
      <c r="D140" s="130">
        <v>0</v>
      </c>
      <c r="E140" s="130">
        <v>0</v>
      </c>
      <c r="F140" s="130">
        <v>0</v>
      </c>
      <c r="G140" s="130">
        <v>51</v>
      </c>
      <c r="H140" s="130">
        <v>51</v>
      </c>
      <c r="I140" s="130">
        <v>272</v>
      </c>
      <c r="J140" s="130">
        <v>323</v>
      </c>
      <c r="K140" s="130">
        <v>158</v>
      </c>
      <c r="L140" s="130">
        <v>481</v>
      </c>
      <c r="M140" s="130">
        <v>297</v>
      </c>
      <c r="N140" s="130">
        <v>778</v>
      </c>
      <c r="O140" s="130">
        <v>200</v>
      </c>
      <c r="P140" s="130">
        <v>978</v>
      </c>
      <c r="Q140" s="130">
        <v>260</v>
      </c>
      <c r="R140" s="130">
        <v>1238</v>
      </c>
      <c r="S140" s="130">
        <v>232</v>
      </c>
      <c r="T140" s="40">
        <v>1470</v>
      </c>
      <c r="U140" s="47">
        <v>1470</v>
      </c>
      <c r="V140" s="138">
        <v>692</v>
      </c>
      <c r="W140" s="139">
        <v>230.66666666666666</v>
      </c>
      <c r="X140" s="140">
        <v>9.2266666666666666</v>
      </c>
    </row>
    <row r="141" spans="1:24" s="1" customFormat="1">
      <c r="A141" s="232"/>
      <c r="B141" s="41" t="s">
        <v>64</v>
      </c>
      <c r="C141" s="52">
        <v>0</v>
      </c>
      <c r="D141" s="131">
        <v>0</v>
      </c>
      <c r="E141" s="131">
        <v>0</v>
      </c>
      <c r="F141" s="131">
        <v>0</v>
      </c>
      <c r="G141" s="131">
        <v>72</v>
      </c>
      <c r="H141" s="131">
        <v>72</v>
      </c>
      <c r="I141" s="131">
        <v>288</v>
      </c>
      <c r="J141" s="131">
        <v>360</v>
      </c>
      <c r="K141" s="131">
        <v>186</v>
      </c>
      <c r="L141" s="131">
        <v>546</v>
      </c>
      <c r="M141" s="131">
        <v>1044</v>
      </c>
      <c r="N141" s="131">
        <v>1590</v>
      </c>
      <c r="O141" s="131">
        <v>1916</v>
      </c>
      <c r="P141" s="131">
        <v>3506</v>
      </c>
      <c r="Q141" s="131">
        <v>5240</v>
      </c>
      <c r="R141" s="131">
        <v>8746</v>
      </c>
      <c r="S141" s="131">
        <v>5295</v>
      </c>
      <c r="T141" s="41">
        <v>14041</v>
      </c>
      <c r="U141" s="47">
        <v>14041</v>
      </c>
      <c r="V141" s="138">
        <v>12451</v>
      </c>
      <c r="W141" s="139">
        <v>4150.333333333333</v>
      </c>
      <c r="X141" s="140">
        <v>166.01333333333332</v>
      </c>
    </row>
    <row r="142" spans="1:24" s="1" customFormat="1">
      <c r="A142" s="233"/>
      <c r="B142" s="141" t="s">
        <v>53</v>
      </c>
      <c r="C142" s="142">
        <v>0</v>
      </c>
      <c r="D142" s="143">
        <v>0</v>
      </c>
      <c r="E142" s="143">
        <v>0</v>
      </c>
      <c r="F142" s="143">
        <v>0</v>
      </c>
      <c r="G142" s="143">
        <v>96</v>
      </c>
      <c r="H142" s="143">
        <v>96</v>
      </c>
      <c r="I142" s="143">
        <v>199</v>
      </c>
      <c r="J142" s="143">
        <v>295</v>
      </c>
      <c r="K142" s="143">
        <v>218</v>
      </c>
      <c r="L142" s="143">
        <v>513</v>
      </c>
      <c r="M142" s="143">
        <v>439</v>
      </c>
      <c r="N142" s="143">
        <v>952</v>
      </c>
      <c r="O142" s="143">
        <v>401</v>
      </c>
      <c r="P142" s="143">
        <v>1353</v>
      </c>
      <c r="Q142" s="143">
        <v>465</v>
      </c>
      <c r="R142" s="143">
        <v>1818</v>
      </c>
      <c r="S142" s="143">
        <v>480</v>
      </c>
      <c r="T142" s="141">
        <v>2298</v>
      </c>
      <c r="U142" s="175">
        <v>2298</v>
      </c>
      <c r="V142" s="144">
        <v>1346</v>
      </c>
      <c r="W142" s="145">
        <v>448.66666666666669</v>
      </c>
      <c r="X142" s="146">
        <v>17.946666666666669</v>
      </c>
    </row>
    <row r="143" spans="1:24" s="1" customFormat="1">
      <c r="A143" s="231" t="s">
        <v>32</v>
      </c>
      <c r="B143" s="160" t="s">
        <v>62</v>
      </c>
      <c r="C143" s="159">
        <v>0</v>
      </c>
      <c r="D143" s="147">
        <v>0</v>
      </c>
      <c r="E143" s="147">
        <v>0</v>
      </c>
      <c r="F143" s="147">
        <v>0</v>
      </c>
      <c r="G143" s="147">
        <v>0</v>
      </c>
      <c r="H143" s="147">
        <v>0</v>
      </c>
      <c r="I143" s="147">
        <v>0</v>
      </c>
      <c r="J143" s="147">
        <v>0</v>
      </c>
      <c r="K143" s="147">
        <v>0</v>
      </c>
      <c r="L143" s="147">
        <v>0</v>
      </c>
      <c r="M143" s="147">
        <v>0</v>
      </c>
      <c r="N143" s="147">
        <v>0</v>
      </c>
      <c r="O143" s="147">
        <v>0</v>
      </c>
      <c r="P143" s="147">
        <v>0</v>
      </c>
      <c r="Q143" s="147">
        <v>70</v>
      </c>
      <c r="R143" s="147">
        <v>70</v>
      </c>
      <c r="S143" s="147">
        <v>336</v>
      </c>
      <c r="T143" s="160">
        <v>406</v>
      </c>
      <c r="U143" s="176">
        <v>406</v>
      </c>
      <c r="V143" s="177">
        <v>406</v>
      </c>
      <c r="W143" s="148">
        <v>135.33333333333334</v>
      </c>
      <c r="X143" s="178">
        <v>5.413333333333334</v>
      </c>
    </row>
    <row r="144" spans="1:24" s="1" customFormat="1">
      <c r="A144" s="232"/>
      <c r="B144" s="40" t="s">
        <v>63</v>
      </c>
      <c r="C144" s="51">
        <v>0</v>
      </c>
      <c r="D144" s="130">
        <v>0</v>
      </c>
      <c r="E144" s="130">
        <v>0</v>
      </c>
      <c r="F144" s="130">
        <v>0</v>
      </c>
      <c r="G144" s="130">
        <v>0</v>
      </c>
      <c r="H144" s="130">
        <v>0</v>
      </c>
      <c r="I144" s="130">
        <v>0</v>
      </c>
      <c r="J144" s="130">
        <v>0</v>
      </c>
      <c r="K144" s="130">
        <v>0</v>
      </c>
      <c r="L144" s="130">
        <v>0</v>
      </c>
      <c r="M144" s="130">
        <v>0</v>
      </c>
      <c r="N144" s="130">
        <v>0</v>
      </c>
      <c r="O144" s="130">
        <v>0</v>
      </c>
      <c r="P144" s="130">
        <v>0</v>
      </c>
      <c r="Q144" s="130">
        <v>58</v>
      </c>
      <c r="R144" s="130">
        <v>58</v>
      </c>
      <c r="S144" s="130">
        <v>122</v>
      </c>
      <c r="T144" s="40">
        <v>180</v>
      </c>
      <c r="U144" s="47">
        <v>180</v>
      </c>
      <c r="V144" s="138">
        <v>180</v>
      </c>
      <c r="W144" s="139">
        <v>60</v>
      </c>
      <c r="X144" s="140">
        <v>2.4</v>
      </c>
    </row>
    <row r="145" spans="1:24" s="1" customFormat="1">
      <c r="A145" s="232"/>
      <c r="B145" s="41" t="s">
        <v>64</v>
      </c>
      <c r="C145" s="52">
        <v>0</v>
      </c>
      <c r="D145" s="131">
        <v>0</v>
      </c>
      <c r="E145" s="131">
        <v>0</v>
      </c>
      <c r="F145" s="131">
        <v>0</v>
      </c>
      <c r="G145" s="131">
        <v>0</v>
      </c>
      <c r="H145" s="131">
        <v>0</v>
      </c>
      <c r="I145" s="131">
        <v>0</v>
      </c>
      <c r="J145" s="131">
        <v>0</v>
      </c>
      <c r="K145" s="131">
        <v>0</v>
      </c>
      <c r="L145" s="131">
        <v>0</v>
      </c>
      <c r="M145" s="131">
        <v>0</v>
      </c>
      <c r="N145" s="131">
        <v>0</v>
      </c>
      <c r="O145" s="131">
        <v>0</v>
      </c>
      <c r="P145" s="131">
        <v>0</v>
      </c>
      <c r="Q145" s="131">
        <v>128</v>
      </c>
      <c r="R145" s="131">
        <v>128</v>
      </c>
      <c r="S145" s="131">
        <v>458</v>
      </c>
      <c r="T145" s="41">
        <v>586</v>
      </c>
      <c r="U145" s="47">
        <v>586</v>
      </c>
      <c r="V145" s="138">
        <v>586</v>
      </c>
      <c r="W145" s="139">
        <v>195.33333333333334</v>
      </c>
      <c r="X145" s="140">
        <v>7.8133333333333335</v>
      </c>
    </row>
    <row r="146" spans="1:24" s="1" customFormat="1">
      <c r="A146" s="233"/>
      <c r="B146" s="141" t="s">
        <v>53</v>
      </c>
      <c r="C146" s="142">
        <v>0</v>
      </c>
      <c r="D146" s="143">
        <v>0</v>
      </c>
      <c r="E146" s="143">
        <v>0</v>
      </c>
      <c r="F146" s="143">
        <v>0</v>
      </c>
      <c r="G146" s="143">
        <v>0</v>
      </c>
      <c r="H146" s="143">
        <v>0</v>
      </c>
      <c r="I146" s="143">
        <v>0</v>
      </c>
      <c r="J146" s="143">
        <v>0</v>
      </c>
      <c r="K146" s="143">
        <v>0</v>
      </c>
      <c r="L146" s="143">
        <v>0</v>
      </c>
      <c r="M146" s="143">
        <v>0</v>
      </c>
      <c r="N146" s="143">
        <v>0</v>
      </c>
      <c r="O146" s="143">
        <v>5</v>
      </c>
      <c r="P146" s="143">
        <v>5</v>
      </c>
      <c r="Q146" s="143">
        <v>96</v>
      </c>
      <c r="R146" s="143">
        <v>101</v>
      </c>
      <c r="S146" s="143">
        <v>148</v>
      </c>
      <c r="T146" s="141">
        <v>249</v>
      </c>
      <c r="U146" s="175">
        <v>249</v>
      </c>
      <c r="V146" s="144">
        <v>249</v>
      </c>
      <c r="W146" s="145">
        <v>83</v>
      </c>
      <c r="X146" s="146">
        <v>3.32</v>
      </c>
    </row>
    <row r="147" spans="1:24" s="1" customFormat="1">
      <c r="A147" s="231" t="s">
        <v>33</v>
      </c>
      <c r="B147" s="160" t="s">
        <v>62</v>
      </c>
      <c r="C147" s="159">
        <v>0</v>
      </c>
      <c r="D147" s="147">
        <v>0</v>
      </c>
      <c r="E147" s="147">
        <v>0</v>
      </c>
      <c r="F147" s="147">
        <v>0</v>
      </c>
      <c r="G147" s="147">
        <v>0</v>
      </c>
      <c r="H147" s="147">
        <v>0</v>
      </c>
      <c r="I147" s="147">
        <v>0</v>
      </c>
      <c r="J147" s="147">
        <v>0</v>
      </c>
      <c r="K147" s="147">
        <v>64.5</v>
      </c>
      <c r="L147" s="147">
        <v>64.5</v>
      </c>
      <c r="M147" s="147">
        <v>317.3</v>
      </c>
      <c r="N147" s="147">
        <v>381.8</v>
      </c>
      <c r="O147" s="147">
        <v>824</v>
      </c>
      <c r="P147" s="147">
        <v>1205.8</v>
      </c>
      <c r="Q147" s="147">
        <v>1616</v>
      </c>
      <c r="R147" s="147">
        <v>2821.8</v>
      </c>
      <c r="S147" s="147">
        <v>2057</v>
      </c>
      <c r="T147" s="160">
        <v>4878.8</v>
      </c>
      <c r="U147" s="176">
        <v>4878.8</v>
      </c>
      <c r="V147" s="177">
        <v>4497</v>
      </c>
      <c r="W147" s="148">
        <v>1499</v>
      </c>
      <c r="X147" s="178">
        <v>59.96</v>
      </c>
    </row>
    <row r="148" spans="1:24" s="1" customFormat="1">
      <c r="A148" s="232"/>
      <c r="B148" s="40" t="s">
        <v>63</v>
      </c>
      <c r="C148" s="51">
        <v>0</v>
      </c>
      <c r="D148" s="130">
        <v>0</v>
      </c>
      <c r="E148" s="130">
        <v>0</v>
      </c>
      <c r="F148" s="130">
        <v>0</v>
      </c>
      <c r="G148" s="130">
        <v>0</v>
      </c>
      <c r="H148" s="130">
        <v>0</v>
      </c>
      <c r="I148" s="130">
        <v>0</v>
      </c>
      <c r="J148" s="130">
        <v>0</v>
      </c>
      <c r="K148" s="130">
        <v>46</v>
      </c>
      <c r="L148" s="130">
        <v>46</v>
      </c>
      <c r="M148" s="130">
        <v>33</v>
      </c>
      <c r="N148" s="130">
        <v>79</v>
      </c>
      <c r="O148" s="130">
        <v>85</v>
      </c>
      <c r="P148" s="130">
        <v>164</v>
      </c>
      <c r="Q148" s="130">
        <v>126</v>
      </c>
      <c r="R148" s="130">
        <v>290</v>
      </c>
      <c r="S148" s="130">
        <v>220</v>
      </c>
      <c r="T148" s="40">
        <v>510</v>
      </c>
      <c r="U148" s="47">
        <v>510</v>
      </c>
      <c r="V148" s="138">
        <v>431</v>
      </c>
      <c r="W148" s="139">
        <v>143.66666666666666</v>
      </c>
      <c r="X148" s="140">
        <v>5.7466666666666661</v>
      </c>
    </row>
    <row r="149" spans="1:24" s="1" customFormat="1">
      <c r="A149" s="232"/>
      <c r="B149" s="41" t="s">
        <v>64</v>
      </c>
      <c r="C149" s="52">
        <v>0</v>
      </c>
      <c r="D149" s="131">
        <v>0</v>
      </c>
      <c r="E149" s="131">
        <v>0</v>
      </c>
      <c r="F149" s="131">
        <v>0</v>
      </c>
      <c r="G149" s="131">
        <v>0</v>
      </c>
      <c r="H149" s="131">
        <v>0</v>
      </c>
      <c r="I149" s="131">
        <v>0</v>
      </c>
      <c r="J149" s="131">
        <v>0</v>
      </c>
      <c r="K149" s="131">
        <v>110.5</v>
      </c>
      <c r="L149" s="131">
        <v>110.5</v>
      </c>
      <c r="M149" s="131">
        <v>350.3</v>
      </c>
      <c r="N149" s="131">
        <v>460.8</v>
      </c>
      <c r="O149" s="131">
        <v>909</v>
      </c>
      <c r="P149" s="131">
        <v>1369.8</v>
      </c>
      <c r="Q149" s="131">
        <v>1742</v>
      </c>
      <c r="R149" s="131">
        <v>3111.8</v>
      </c>
      <c r="S149" s="131">
        <v>2277</v>
      </c>
      <c r="T149" s="41">
        <v>5388.8</v>
      </c>
      <c r="U149" s="47">
        <v>5388.8</v>
      </c>
      <c r="V149" s="138">
        <v>4928</v>
      </c>
      <c r="W149" s="139">
        <v>1642.6666666666667</v>
      </c>
      <c r="X149" s="140">
        <v>65.706666666666663</v>
      </c>
    </row>
    <row r="150" spans="1:24" s="1" customFormat="1">
      <c r="A150" s="233"/>
      <c r="B150" s="141" t="s">
        <v>53</v>
      </c>
      <c r="C150" s="142">
        <v>0</v>
      </c>
      <c r="D150" s="143">
        <v>0</v>
      </c>
      <c r="E150" s="143">
        <v>0</v>
      </c>
      <c r="F150" s="143">
        <v>0</v>
      </c>
      <c r="G150" s="143">
        <v>0</v>
      </c>
      <c r="H150" s="143">
        <v>0</v>
      </c>
      <c r="I150" s="143">
        <v>0</v>
      </c>
      <c r="J150" s="143">
        <v>0</v>
      </c>
      <c r="K150" s="143">
        <v>547</v>
      </c>
      <c r="L150" s="143">
        <v>547</v>
      </c>
      <c r="M150" s="143">
        <v>348</v>
      </c>
      <c r="N150" s="143">
        <v>895</v>
      </c>
      <c r="O150" s="143">
        <v>336</v>
      </c>
      <c r="P150" s="143">
        <v>1231</v>
      </c>
      <c r="Q150" s="143">
        <v>316</v>
      </c>
      <c r="R150" s="143">
        <v>1547</v>
      </c>
      <c r="S150" s="143">
        <v>333</v>
      </c>
      <c r="T150" s="141">
        <v>1880</v>
      </c>
      <c r="U150" s="175">
        <v>1880</v>
      </c>
      <c r="V150" s="144">
        <v>985</v>
      </c>
      <c r="W150" s="145">
        <v>328.33333333333331</v>
      </c>
      <c r="X150" s="146">
        <v>13.133333333333333</v>
      </c>
    </row>
    <row r="151" spans="1:24" s="1" customFormat="1">
      <c r="A151" s="231" t="s">
        <v>34</v>
      </c>
      <c r="B151" s="160" t="s">
        <v>62</v>
      </c>
      <c r="C151" s="159">
        <v>0</v>
      </c>
      <c r="D151" s="147">
        <v>0</v>
      </c>
      <c r="E151" s="147">
        <v>0</v>
      </c>
      <c r="F151" s="147">
        <v>0</v>
      </c>
      <c r="G151" s="147">
        <v>8</v>
      </c>
      <c r="H151" s="147">
        <v>8</v>
      </c>
      <c r="I151" s="147">
        <v>-2</v>
      </c>
      <c r="J151" s="147">
        <v>6</v>
      </c>
      <c r="K151" s="147">
        <v>216</v>
      </c>
      <c r="L151" s="147">
        <v>222</v>
      </c>
      <c r="M151" s="147">
        <v>451</v>
      </c>
      <c r="N151" s="147">
        <v>673</v>
      </c>
      <c r="O151" s="147">
        <v>971</v>
      </c>
      <c r="P151" s="147">
        <v>1644</v>
      </c>
      <c r="Q151" s="147">
        <v>1484</v>
      </c>
      <c r="R151" s="147">
        <v>3128</v>
      </c>
      <c r="S151" s="147">
        <v>1933</v>
      </c>
      <c r="T151" s="160">
        <v>5061</v>
      </c>
      <c r="U151" s="176">
        <v>5061</v>
      </c>
      <c r="V151" s="177">
        <v>4388</v>
      </c>
      <c r="W151" s="148">
        <v>1462.6666666666667</v>
      </c>
      <c r="X151" s="178">
        <v>58.506666666666668</v>
      </c>
    </row>
    <row r="152" spans="1:24" s="1" customFormat="1">
      <c r="A152" s="232"/>
      <c r="B152" s="40" t="s">
        <v>63</v>
      </c>
      <c r="C152" s="51">
        <v>0</v>
      </c>
      <c r="D152" s="130">
        <v>0</v>
      </c>
      <c r="E152" s="130">
        <v>0</v>
      </c>
      <c r="F152" s="130">
        <v>0</v>
      </c>
      <c r="G152" s="130">
        <v>10</v>
      </c>
      <c r="H152" s="130">
        <v>10</v>
      </c>
      <c r="I152" s="130">
        <v>27</v>
      </c>
      <c r="J152" s="130">
        <v>37</v>
      </c>
      <c r="K152" s="130">
        <v>532</v>
      </c>
      <c r="L152" s="130">
        <v>569</v>
      </c>
      <c r="M152" s="130">
        <v>415</v>
      </c>
      <c r="N152" s="130">
        <v>984</v>
      </c>
      <c r="O152" s="130">
        <v>69</v>
      </c>
      <c r="P152" s="130">
        <v>1053</v>
      </c>
      <c r="Q152" s="130">
        <v>538</v>
      </c>
      <c r="R152" s="130">
        <v>1591</v>
      </c>
      <c r="S152" s="130">
        <v>383</v>
      </c>
      <c r="T152" s="40">
        <v>1974</v>
      </c>
      <c r="U152" s="47">
        <v>1974</v>
      </c>
      <c r="V152" s="138">
        <v>990</v>
      </c>
      <c r="W152" s="139">
        <v>330</v>
      </c>
      <c r="X152" s="140">
        <v>13.2</v>
      </c>
    </row>
    <row r="153" spans="1:24" s="1" customFormat="1">
      <c r="A153" s="232"/>
      <c r="B153" s="41" t="s">
        <v>64</v>
      </c>
      <c r="C153" s="52">
        <v>0</v>
      </c>
      <c r="D153" s="131">
        <v>0</v>
      </c>
      <c r="E153" s="131">
        <v>0</v>
      </c>
      <c r="F153" s="131">
        <v>0</v>
      </c>
      <c r="G153" s="131">
        <v>18</v>
      </c>
      <c r="H153" s="131">
        <v>18</v>
      </c>
      <c r="I153" s="131">
        <v>25</v>
      </c>
      <c r="J153" s="131">
        <v>43</v>
      </c>
      <c r="K153" s="131">
        <v>748</v>
      </c>
      <c r="L153" s="131">
        <v>791</v>
      </c>
      <c r="M153" s="131">
        <v>866</v>
      </c>
      <c r="N153" s="131">
        <v>1657</v>
      </c>
      <c r="O153" s="131">
        <v>1040</v>
      </c>
      <c r="P153" s="131">
        <v>2697</v>
      </c>
      <c r="Q153" s="131">
        <v>2022</v>
      </c>
      <c r="R153" s="131">
        <v>4719</v>
      </c>
      <c r="S153" s="131">
        <v>2316</v>
      </c>
      <c r="T153" s="41">
        <v>7035</v>
      </c>
      <c r="U153" s="47">
        <v>7035</v>
      </c>
      <c r="V153" s="138">
        <v>5378</v>
      </c>
      <c r="W153" s="139">
        <v>1792.6666666666667</v>
      </c>
      <c r="X153" s="140">
        <v>71.706666666666663</v>
      </c>
    </row>
    <row r="154" spans="1:24" s="1" customFormat="1">
      <c r="A154" s="233"/>
      <c r="B154" s="141" t="s">
        <v>53</v>
      </c>
      <c r="C154" s="142">
        <v>0</v>
      </c>
      <c r="D154" s="143">
        <v>0</v>
      </c>
      <c r="E154" s="143">
        <v>0</v>
      </c>
      <c r="F154" s="143">
        <v>0</v>
      </c>
      <c r="G154" s="143">
        <v>30</v>
      </c>
      <c r="H154" s="143">
        <v>30</v>
      </c>
      <c r="I154" s="143">
        <v>182</v>
      </c>
      <c r="J154" s="143">
        <v>212</v>
      </c>
      <c r="K154" s="143">
        <v>210</v>
      </c>
      <c r="L154" s="143">
        <v>422</v>
      </c>
      <c r="M154" s="143">
        <v>336</v>
      </c>
      <c r="N154" s="143">
        <v>758</v>
      </c>
      <c r="O154" s="143">
        <v>314</v>
      </c>
      <c r="P154" s="143">
        <v>1072</v>
      </c>
      <c r="Q154" s="143">
        <v>333</v>
      </c>
      <c r="R154" s="143">
        <v>1405</v>
      </c>
      <c r="S154" s="143">
        <v>336</v>
      </c>
      <c r="T154" s="141">
        <v>1741</v>
      </c>
      <c r="U154" s="175">
        <v>1741</v>
      </c>
      <c r="V154" s="144">
        <v>983</v>
      </c>
      <c r="W154" s="145">
        <v>327.66666666666669</v>
      </c>
      <c r="X154" s="146">
        <v>13.106666666666667</v>
      </c>
    </row>
    <row r="155" spans="1:24" s="1" customFormat="1">
      <c r="A155" s="231" t="s">
        <v>35</v>
      </c>
      <c r="B155" s="160" t="s">
        <v>62</v>
      </c>
      <c r="C155" s="159">
        <v>0</v>
      </c>
      <c r="D155" s="147">
        <v>0</v>
      </c>
      <c r="E155" s="147">
        <v>0</v>
      </c>
      <c r="F155" s="147">
        <v>0</v>
      </c>
      <c r="G155" s="147">
        <v>0</v>
      </c>
      <c r="H155" s="147">
        <v>0</v>
      </c>
      <c r="I155" s="147">
        <v>0</v>
      </c>
      <c r="J155" s="147">
        <v>0</v>
      </c>
      <c r="K155" s="147">
        <v>0</v>
      </c>
      <c r="L155" s="147">
        <v>0</v>
      </c>
      <c r="M155" s="147">
        <v>0</v>
      </c>
      <c r="N155" s="147">
        <v>0</v>
      </c>
      <c r="O155" s="147">
        <v>0</v>
      </c>
      <c r="P155" s="147">
        <v>0</v>
      </c>
      <c r="Q155" s="147">
        <v>0</v>
      </c>
      <c r="R155" s="147">
        <v>0</v>
      </c>
      <c r="S155" s="147">
        <v>90</v>
      </c>
      <c r="T155" s="160">
        <v>90</v>
      </c>
      <c r="U155" s="176">
        <v>90</v>
      </c>
      <c r="V155" s="177">
        <v>90</v>
      </c>
      <c r="W155" s="148">
        <v>30</v>
      </c>
      <c r="X155" s="178">
        <v>1.2</v>
      </c>
    </row>
    <row r="156" spans="1:24" s="1" customFormat="1">
      <c r="A156" s="232"/>
      <c r="B156" s="40" t="s">
        <v>63</v>
      </c>
      <c r="C156" s="51">
        <v>0</v>
      </c>
      <c r="D156" s="130">
        <v>0</v>
      </c>
      <c r="E156" s="130">
        <v>0</v>
      </c>
      <c r="F156" s="130">
        <v>0</v>
      </c>
      <c r="G156" s="130">
        <v>0</v>
      </c>
      <c r="H156" s="130">
        <v>0</v>
      </c>
      <c r="I156" s="130">
        <v>0</v>
      </c>
      <c r="J156" s="130">
        <v>0</v>
      </c>
      <c r="K156" s="130">
        <v>0</v>
      </c>
      <c r="L156" s="130">
        <v>0</v>
      </c>
      <c r="M156" s="130">
        <v>0</v>
      </c>
      <c r="N156" s="130">
        <v>0</v>
      </c>
      <c r="O156" s="130">
        <v>0</v>
      </c>
      <c r="P156" s="130">
        <v>0</v>
      </c>
      <c r="Q156" s="130">
        <v>80</v>
      </c>
      <c r="R156" s="130">
        <v>80</v>
      </c>
      <c r="S156" s="130">
        <v>21</v>
      </c>
      <c r="T156" s="40">
        <v>101</v>
      </c>
      <c r="U156" s="47">
        <v>101</v>
      </c>
      <c r="V156" s="138">
        <v>101</v>
      </c>
      <c r="W156" s="139">
        <v>33.666666666666664</v>
      </c>
      <c r="X156" s="140">
        <v>1.3466666666666667</v>
      </c>
    </row>
    <row r="157" spans="1:24" s="1" customFormat="1">
      <c r="A157" s="232"/>
      <c r="B157" s="41" t="s">
        <v>64</v>
      </c>
      <c r="C157" s="52">
        <v>0</v>
      </c>
      <c r="D157" s="131">
        <v>0</v>
      </c>
      <c r="E157" s="131">
        <v>0</v>
      </c>
      <c r="F157" s="131">
        <v>0</v>
      </c>
      <c r="G157" s="131">
        <v>0</v>
      </c>
      <c r="H157" s="131">
        <v>0</v>
      </c>
      <c r="I157" s="131">
        <v>0</v>
      </c>
      <c r="J157" s="131">
        <v>0</v>
      </c>
      <c r="K157" s="131">
        <v>0</v>
      </c>
      <c r="L157" s="131">
        <v>0</v>
      </c>
      <c r="M157" s="131">
        <v>0</v>
      </c>
      <c r="N157" s="131">
        <v>0</v>
      </c>
      <c r="O157" s="131">
        <v>0</v>
      </c>
      <c r="P157" s="131">
        <v>0</v>
      </c>
      <c r="Q157" s="131">
        <v>80</v>
      </c>
      <c r="R157" s="131">
        <v>80</v>
      </c>
      <c r="S157" s="131">
        <v>111</v>
      </c>
      <c r="T157" s="41">
        <v>191</v>
      </c>
      <c r="U157" s="47">
        <v>191</v>
      </c>
      <c r="V157" s="138">
        <v>191</v>
      </c>
      <c r="W157" s="139">
        <v>63.666666666666664</v>
      </c>
      <c r="X157" s="140">
        <v>2.5466666666666664</v>
      </c>
    </row>
    <row r="158" spans="1:24" s="1" customFormat="1">
      <c r="A158" s="233"/>
      <c r="B158" s="141" t="s">
        <v>53</v>
      </c>
      <c r="C158" s="142">
        <v>0</v>
      </c>
      <c r="D158" s="143">
        <v>0</v>
      </c>
      <c r="E158" s="143">
        <v>0</v>
      </c>
      <c r="F158" s="143">
        <v>0</v>
      </c>
      <c r="G158" s="143">
        <v>0</v>
      </c>
      <c r="H158" s="143">
        <v>0</v>
      </c>
      <c r="I158" s="143">
        <v>0</v>
      </c>
      <c r="J158" s="143">
        <v>0</v>
      </c>
      <c r="K158" s="143">
        <v>0</v>
      </c>
      <c r="L158" s="143">
        <v>0</v>
      </c>
      <c r="M158" s="143">
        <v>0</v>
      </c>
      <c r="N158" s="143">
        <v>0</v>
      </c>
      <c r="O158" s="143">
        <v>12</v>
      </c>
      <c r="P158" s="143">
        <v>12</v>
      </c>
      <c r="Q158" s="143">
        <v>120</v>
      </c>
      <c r="R158" s="143">
        <v>132</v>
      </c>
      <c r="S158" s="143">
        <v>174</v>
      </c>
      <c r="T158" s="141">
        <v>306</v>
      </c>
      <c r="U158" s="175">
        <v>306</v>
      </c>
      <c r="V158" s="144">
        <v>306</v>
      </c>
      <c r="W158" s="145">
        <v>102</v>
      </c>
      <c r="X158" s="146">
        <v>4.08</v>
      </c>
    </row>
    <row r="159" spans="1:24" s="1" customFormat="1">
      <c r="A159" s="231" t="s">
        <v>36</v>
      </c>
      <c r="B159" s="160" t="s">
        <v>62</v>
      </c>
      <c r="C159" s="159">
        <v>0</v>
      </c>
      <c r="D159" s="147">
        <v>0</v>
      </c>
      <c r="E159" s="147">
        <v>0</v>
      </c>
      <c r="F159" s="147">
        <v>0</v>
      </c>
      <c r="G159" s="147">
        <v>0</v>
      </c>
      <c r="H159" s="147">
        <v>0</v>
      </c>
      <c r="I159" s="147">
        <v>0</v>
      </c>
      <c r="J159" s="147">
        <v>0</v>
      </c>
      <c r="K159" s="147">
        <v>0</v>
      </c>
      <c r="L159" s="147">
        <v>0</v>
      </c>
      <c r="M159" s="147">
        <v>0</v>
      </c>
      <c r="N159" s="147">
        <v>0</v>
      </c>
      <c r="O159" s="147">
        <v>0</v>
      </c>
      <c r="P159" s="147">
        <v>0</v>
      </c>
      <c r="Q159" s="147">
        <v>0</v>
      </c>
      <c r="R159" s="147">
        <v>0</v>
      </c>
      <c r="S159" s="147">
        <v>0</v>
      </c>
      <c r="T159" s="160">
        <v>0</v>
      </c>
      <c r="U159" s="176">
        <v>0</v>
      </c>
      <c r="V159" s="177">
        <v>0</v>
      </c>
      <c r="W159" s="148">
        <v>0</v>
      </c>
      <c r="X159" s="178">
        <v>0</v>
      </c>
    </row>
    <row r="160" spans="1:24" s="1" customFormat="1">
      <c r="A160" s="232"/>
      <c r="B160" s="40" t="s">
        <v>63</v>
      </c>
      <c r="C160" s="51">
        <v>0</v>
      </c>
      <c r="D160" s="130">
        <v>0</v>
      </c>
      <c r="E160" s="130">
        <v>0</v>
      </c>
      <c r="F160" s="130">
        <v>0</v>
      </c>
      <c r="G160" s="130">
        <v>0</v>
      </c>
      <c r="H160" s="130">
        <v>0</v>
      </c>
      <c r="I160" s="130">
        <v>0</v>
      </c>
      <c r="J160" s="130">
        <v>0</v>
      </c>
      <c r="K160" s="130">
        <v>0</v>
      </c>
      <c r="L160" s="130">
        <v>0</v>
      </c>
      <c r="M160" s="130">
        <v>0</v>
      </c>
      <c r="N160" s="130">
        <v>0</v>
      </c>
      <c r="O160" s="130">
        <v>0</v>
      </c>
      <c r="P160" s="130">
        <v>0</v>
      </c>
      <c r="Q160" s="130">
        <v>10</v>
      </c>
      <c r="R160" s="130">
        <v>10</v>
      </c>
      <c r="S160" s="130">
        <v>81</v>
      </c>
      <c r="T160" s="40">
        <v>91</v>
      </c>
      <c r="U160" s="47">
        <v>91</v>
      </c>
      <c r="V160" s="138">
        <v>91</v>
      </c>
      <c r="W160" s="139">
        <v>30.333333333333332</v>
      </c>
      <c r="X160" s="140">
        <v>1.2133333333333334</v>
      </c>
    </row>
    <row r="161" spans="1:24" s="1" customFormat="1">
      <c r="A161" s="232"/>
      <c r="B161" s="41" t="s">
        <v>64</v>
      </c>
      <c r="C161" s="52">
        <v>0</v>
      </c>
      <c r="D161" s="131">
        <v>0</v>
      </c>
      <c r="E161" s="131">
        <v>0</v>
      </c>
      <c r="F161" s="131">
        <v>0</v>
      </c>
      <c r="G161" s="131">
        <v>0</v>
      </c>
      <c r="H161" s="131">
        <v>0</v>
      </c>
      <c r="I161" s="131">
        <v>0</v>
      </c>
      <c r="J161" s="131">
        <v>0</v>
      </c>
      <c r="K161" s="131">
        <v>0</v>
      </c>
      <c r="L161" s="131">
        <v>0</v>
      </c>
      <c r="M161" s="131">
        <v>0</v>
      </c>
      <c r="N161" s="131">
        <v>0</v>
      </c>
      <c r="O161" s="131">
        <v>0</v>
      </c>
      <c r="P161" s="131">
        <v>0</v>
      </c>
      <c r="Q161" s="131">
        <v>10</v>
      </c>
      <c r="R161" s="131">
        <v>10</v>
      </c>
      <c r="S161" s="131">
        <v>81</v>
      </c>
      <c r="T161" s="41">
        <v>91</v>
      </c>
      <c r="U161" s="47">
        <v>91</v>
      </c>
      <c r="V161" s="138">
        <v>91</v>
      </c>
      <c r="W161" s="139">
        <v>30.333333333333332</v>
      </c>
      <c r="X161" s="140">
        <v>1.2133333333333334</v>
      </c>
    </row>
    <row r="162" spans="1:24" s="1" customFormat="1">
      <c r="A162" s="233"/>
      <c r="B162" s="141" t="s">
        <v>53</v>
      </c>
      <c r="C162" s="142">
        <v>0</v>
      </c>
      <c r="D162" s="143">
        <v>0</v>
      </c>
      <c r="E162" s="143">
        <v>0</v>
      </c>
      <c r="F162" s="143">
        <v>0</v>
      </c>
      <c r="G162" s="143">
        <v>0</v>
      </c>
      <c r="H162" s="143">
        <v>0</v>
      </c>
      <c r="I162" s="143">
        <v>0</v>
      </c>
      <c r="J162" s="143">
        <v>0</v>
      </c>
      <c r="K162" s="143">
        <v>0</v>
      </c>
      <c r="L162" s="143">
        <v>0</v>
      </c>
      <c r="M162" s="143">
        <v>0</v>
      </c>
      <c r="N162" s="143">
        <v>0</v>
      </c>
      <c r="O162" s="143">
        <v>18</v>
      </c>
      <c r="P162" s="143">
        <v>18</v>
      </c>
      <c r="Q162" s="143">
        <v>128</v>
      </c>
      <c r="R162" s="143">
        <v>146</v>
      </c>
      <c r="S162" s="143">
        <v>193</v>
      </c>
      <c r="T162" s="141">
        <v>339</v>
      </c>
      <c r="U162" s="175">
        <v>339</v>
      </c>
      <c r="V162" s="144">
        <v>339</v>
      </c>
      <c r="W162" s="145">
        <v>113</v>
      </c>
      <c r="X162" s="146">
        <v>4.5199999999999996</v>
      </c>
    </row>
    <row r="163" spans="1:24" s="1" customFormat="1" ht="17.25" hidden="1" customHeight="1" thickBot="1">
      <c r="A163" s="231" t="s">
        <v>37</v>
      </c>
      <c r="B163" s="160" t="s">
        <v>62</v>
      </c>
      <c r="C163" s="159">
        <v>0</v>
      </c>
      <c r="D163" s="147">
        <v>0</v>
      </c>
      <c r="E163" s="147">
        <v>0</v>
      </c>
      <c r="F163" s="147">
        <v>0</v>
      </c>
      <c r="G163" s="147">
        <v>0</v>
      </c>
      <c r="H163" s="147">
        <v>0</v>
      </c>
      <c r="I163" s="147">
        <v>0</v>
      </c>
      <c r="J163" s="147">
        <v>0</v>
      </c>
      <c r="K163" s="147">
        <v>0</v>
      </c>
      <c r="L163" s="147">
        <v>0</v>
      </c>
      <c r="M163" s="147">
        <v>0</v>
      </c>
      <c r="N163" s="147">
        <v>0</v>
      </c>
      <c r="O163" s="147">
        <v>0</v>
      </c>
      <c r="P163" s="147">
        <v>0</v>
      </c>
      <c r="Q163" s="147">
        <v>0</v>
      </c>
      <c r="R163" s="147">
        <v>0</v>
      </c>
      <c r="S163" s="147">
        <v>0</v>
      </c>
      <c r="T163" s="160">
        <v>0</v>
      </c>
      <c r="U163" s="176">
        <v>0</v>
      </c>
      <c r="V163" s="177">
        <v>0</v>
      </c>
      <c r="W163" s="148">
        <v>0</v>
      </c>
      <c r="X163" s="178">
        <v>0</v>
      </c>
    </row>
    <row r="164" spans="1:24" s="1" customFormat="1" ht="17.25" hidden="1" customHeight="1" thickBot="1">
      <c r="A164" s="232"/>
      <c r="B164" s="40" t="s">
        <v>63</v>
      </c>
      <c r="C164" s="51">
        <v>0</v>
      </c>
      <c r="D164" s="130">
        <v>0</v>
      </c>
      <c r="E164" s="130">
        <v>0</v>
      </c>
      <c r="F164" s="130">
        <v>0</v>
      </c>
      <c r="G164" s="130">
        <v>0</v>
      </c>
      <c r="H164" s="130">
        <v>0</v>
      </c>
      <c r="I164" s="130">
        <v>0</v>
      </c>
      <c r="J164" s="130">
        <v>0</v>
      </c>
      <c r="K164" s="130">
        <v>0</v>
      </c>
      <c r="L164" s="130">
        <v>0</v>
      </c>
      <c r="M164" s="130">
        <v>0</v>
      </c>
      <c r="N164" s="130">
        <v>0</v>
      </c>
      <c r="O164" s="130">
        <v>0</v>
      </c>
      <c r="P164" s="130">
        <v>0</v>
      </c>
      <c r="Q164" s="130">
        <v>0</v>
      </c>
      <c r="R164" s="130">
        <v>0</v>
      </c>
      <c r="S164" s="130">
        <v>0</v>
      </c>
      <c r="T164" s="40">
        <v>0</v>
      </c>
      <c r="U164" s="47">
        <v>0</v>
      </c>
      <c r="V164" s="138">
        <v>0</v>
      </c>
      <c r="W164" s="139">
        <v>0</v>
      </c>
      <c r="X164" s="140">
        <v>0</v>
      </c>
    </row>
    <row r="165" spans="1:24" s="1" customFormat="1" ht="17.25" hidden="1" customHeight="1" thickBot="1">
      <c r="A165" s="232"/>
      <c r="B165" s="41" t="s">
        <v>64</v>
      </c>
      <c r="C165" s="52">
        <v>0</v>
      </c>
      <c r="D165" s="131">
        <v>0</v>
      </c>
      <c r="E165" s="131">
        <v>0</v>
      </c>
      <c r="F165" s="131">
        <v>0</v>
      </c>
      <c r="G165" s="131">
        <v>0</v>
      </c>
      <c r="H165" s="131">
        <v>0</v>
      </c>
      <c r="I165" s="131">
        <v>0</v>
      </c>
      <c r="J165" s="131">
        <v>0</v>
      </c>
      <c r="K165" s="131">
        <v>0</v>
      </c>
      <c r="L165" s="131">
        <v>0</v>
      </c>
      <c r="M165" s="131">
        <v>0</v>
      </c>
      <c r="N165" s="131">
        <v>0</v>
      </c>
      <c r="O165" s="131">
        <v>0</v>
      </c>
      <c r="P165" s="131">
        <v>0</v>
      </c>
      <c r="Q165" s="131">
        <v>0</v>
      </c>
      <c r="R165" s="131">
        <v>0</v>
      </c>
      <c r="S165" s="131">
        <v>0</v>
      </c>
      <c r="T165" s="41">
        <v>0</v>
      </c>
      <c r="U165" s="47">
        <v>0</v>
      </c>
      <c r="V165" s="138">
        <v>0</v>
      </c>
      <c r="W165" s="139">
        <v>0</v>
      </c>
      <c r="X165" s="140">
        <v>0</v>
      </c>
    </row>
    <row r="166" spans="1:24" s="1" customFormat="1" ht="17.25" hidden="1" customHeight="1" thickBot="1">
      <c r="A166" s="233"/>
      <c r="B166" s="141" t="s">
        <v>53</v>
      </c>
      <c r="C166" s="142">
        <v>0</v>
      </c>
      <c r="D166" s="143">
        <v>0</v>
      </c>
      <c r="E166" s="143">
        <v>0</v>
      </c>
      <c r="F166" s="143">
        <v>0</v>
      </c>
      <c r="G166" s="143">
        <v>0</v>
      </c>
      <c r="H166" s="143">
        <v>0</v>
      </c>
      <c r="I166" s="143">
        <v>0</v>
      </c>
      <c r="J166" s="143">
        <v>0</v>
      </c>
      <c r="K166" s="143">
        <v>0</v>
      </c>
      <c r="L166" s="143">
        <v>0</v>
      </c>
      <c r="M166" s="143">
        <v>0</v>
      </c>
      <c r="N166" s="143">
        <v>0</v>
      </c>
      <c r="O166" s="143">
        <v>0</v>
      </c>
      <c r="P166" s="143">
        <v>0</v>
      </c>
      <c r="Q166" s="143">
        <v>0</v>
      </c>
      <c r="R166" s="143">
        <v>0</v>
      </c>
      <c r="S166" s="143">
        <v>0</v>
      </c>
      <c r="T166" s="141">
        <v>0</v>
      </c>
      <c r="U166" s="175">
        <v>0</v>
      </c>
      <c r="V166" s="144">
        <v>0</v>
      </c>
      <c r="W166" s="145">
        <v>0</v>
      </c>
      <c r="X166" s="146">
        <v>0</v>
      </c>
    </row>
    <row r="167" spans="1:24" s="1" customFormat="1">
      <c r="A167" s="231" t="s">
        <v>38</v>
      </c>
      <c r="B167" s="160" t="s">
        <v>62</v>
      </c>
      <c r="C167" s="159">
        <v>0</v>
      </c>
      <c r="D167" s="147">
        <v>0</v>
      </c>
      <c r="E167" s="147">
        <v>0</v>
      </c>
      <c r="F167" s="147">
        <v>0</v>
      </c>
      <c r="G167" s="147">
        <v>0</v>
      </c>
      <c r="H167" s="147">
        <v>0</v>
      </c>
      <c r="I167" s="147">
        <v>0</v>
      </c>
      <c r="J167" s="147">
        <v>0</v>
      </c>
      <c r="K167" s="147">
        <v>0</v>
      </c>
      <c r="L167" s="147">
        <v>0</v>
      </c>
      <c r="M167" s="147">
        <v>0</v>
      </c>
      <c r="N167" s="147">
        <v>0</v>
      </c>
      <c r="O167" s="147">
        <v>0</v>
      </c>
      <c r="P167" s="147">
        <v>0</v>
      </c>
      <c r="Q167" s="147">
        <v>0</v>
      </c>
      <c r="R167" s="147">
        <v>0</v>
      </c>
      <c r="S167" s="147">
        <v>36</v>
      </c>
      <c r="T167" s="160">
        <v>36</v>
      </c>
      <c r="U167" s="176">
        <v>36</v>
      </c>
      <c r="V167" s="177">
        <v>36</v>
      </c>
      <c r="W167" s="148">
        <v>12</v>
      </c>
      <c r="X167" s="178">
        <v>0.48</v>
      </c>
    </row>
    <row r="168" spans="1:24" s="1" customFormat="1">
      <c r="A168" s="232"/>
      <c r="B168" s="40" t="s">
        <v>63</v>
      </c>
      <c r="C168" s="51">
        <v>0</v>
      </c>
      <c r="D168" s="130">
        <v>0</v>
      </c>
      <c r="E168" s="130">
        <v>0</v>
      </c>
      <c r="F168" s="130">
        <v>0</v>
      </c>
      <c r="G168" s="130">
        <v>0</v>
      </c>
      <c r="H168" s="130">
        <v>0</v>
      </c>
      <c r="I168" s="130">
        <v>0</v>
      </c>
      <c r="J168" s="130">
        <v>0</v>
      </c>
      <c r="K168" s="130">
        <v>0</v>
      </c>
      <c r="L168" s="130">
        <v>0</v>
      </c>
      <c r="M168" s="130">
        <v>0</v>
      </c>
      <c r="N168" s="130">
        <v>0</v>
      </c>
      <c r="O168" s="130">
        <v>0</v>
      </c>
      <c r="P168" s="130">
        <v>0</v>
      </c>
      <c r="Q168" s="130">
        <v>0</v>
      </c>
      <c r="R168" s="130">
        <v>0</v>
      </c>
      <c r="S168" s="130">
        <v>42</v>
      </c>
      <c r="T168" s="40">
        <v>42</v>
      </c>
      <c r="U168" s="47">
        <v>42</v>
      </c>
      <c r="V168" s="138">
        <v>42</v>
      </c>
      <c r="W168" s="139">
        <v>14</v>
      </c>
      <c r="X168" s="140">
        <v>0.56000000000000005</v>
      </c>
    </row>
    <row r="169" spans="1:24" s="1" customFormat="1">
      <c r="A169" s="232"/>
      <c r="B169" s="41" t="s">
        <v>64</v>
      </c>
      <c r="C169" s="52">
        <v>0</v>
      </c>
      <c r="D169" s="131">
        <v>0</v>
      </c>
      <c r="E169" s="131">
        <v>0</v>
      </c>
      <c r="F169" s="131">
        <v>0</v>
      </c>
      <c r="G169" s="131">
        <v>0</v>
      </c>
      <c r="H169" s="131">
        <v>0</v>
      </c>
      <c r="I169" s="131">
        <v>0</v>
      </c>
      <c r="J169" s="131">
        <v>0</v>
      </c>
      <c r="K169" s="131">
        <v>0</v>
      </c>
      <c r="L169" s="131">
        <v>0</v>
      </c>
      <c r="M169" s="131">
        <v>0</v>
      </c>
      <c r="N169" s="131">
        <v>0</v>
      </c>
      <c r="O169" s="131">
        <v>0</v>
      </c>
      <c r="P169" s="131">
        <v>0</v>
      </c>
      <c r="Q169" s="131">
        <v>0</v>
      </c>
      <c r="R169" s="131">
        <v>0</v>
      </c>
      <c r="S169" s="131">
        <v>78</v>
      </c>
      <c r="T169" s="41">
        <v>78</v>
      </c>
      <c r="U169" s="47">
        <v>78</v>
      </c>
      <c r="V169" s="138">
        <v>78</v>
      </c>
      <c r="W169" s="139">
        <v>26</v>
      </c>
      <c r="X169" s="140">
        <v>1.04</v>
      </c>
    </row>
    <row r="170" spans="1:24" s="1" customFormat="1">
      <c r="A170" s="233"/>
      <c r="B170" s="141" t="s">
        <v>53</v>
      </c>
      <c r="C170" s="142">
        <v>0</v>
      </c>
      <c r="D170" s="143">
        <v>0</v>
      </c>
      <c r="E170" s="143">
        <v>0</v>
      </c>
      <c r="F170" s="143">
        <v>0</v>
      </c>
      <c r="G170" s="143">
        <v>0</v>
      </c>
      <c r="H170" s="143">
        <v>0</v>
      </c>
      <c r="I170" s="143">
        <v>0</v>
      </c>
      <c r="J170" s="143">
        <v>0</v>
      </c>
      <c r="K170" s="143">
        <v>0</v>
      </c>
      <c r="L170" s="143">
        <v>0</v>
      </c>
      <c r="M170" s="143">
        <v>0</v>
      </c>
      <c r="N170" s="143">
        <v>0</v>
      </c>
      <c r="O170" s="143">
        <v>0</v>
      </c>
      <c r="P170" s="143">
        <v>0</v>
      </c>
      <c r="Q170" s="143">
        <v>62</v>
      </c>
      <c r="R170" s="143">
        <v>62</v>
      </c>
      <c r="S170" s="143">
        <v>146</v>
      </c>
      <c r="T170" s="141">
        <v>208</v>
      </c>
      <c r="U170" s="175">
        <v>208</v>
      </c>
      <c r="V170" s="144">
        <v>208</v>
      </c>
      <c r="W170" s="145">
        <v>69.333333333333329</v>
      </c>
      <c r="X170" s="146">
        <v>2.773333333333333</v>
      </c>
    </row>
    <row r="171" spans="1:24" s="1" customFormat="1">
      <c r="A171" s="231" t="s">
        <v>39</v>
      </c>
      <c r="B171" s="160" t="s">
        <v>62</v>
      </c>
      <c r="C171" s="159">
        <v>0</v>
      </c>
      <c r="D171" s="147">
        <v>0</v>
      </c>
      <c r="E171" s="147">
        <v>0</v>
      </c>
      <c r="F171" s="147">
        <v>0</v>
      </c>
      <c r="G171" s="147">
        <v>0</v>
      </c>
      <c r="H171" s="147">
        <v>0</v>
      </c>
      <c r="I171" s="147">
        <v>0</v>
      </c>
      <c r="J171" s="147">
        <v>0</v>
      </c>
      <c r="K171" s="147">
        <v>0</v>
      </c>
      <c r="L171" s="147">
        <v>0</v>
      </c>
      <c r="M171" s="147">
        <v>0</v>
      </c>
      <c r="N171" s="147">
        <v>0</v>
      </c>
      <c r="O171" s="147">
        <v>0</v>
      </c>
      <c r="P171" s="147">
        <v>0</v>
      </c>
      <c r="Q171" s="147">
        <v>0</v>
      </c>
      <c r="R171" s="147">
        <v>0</v>
      </c>
      <c r="S171" s="147">
        <v>9</v>
      </c>
      <c r="T171" s="160">
        <v>9</v>
      </c>
      <c r="U171" s="176">
        <v>9</v>
      </c>
      <c r="V171" s="177">
        <v>9</v>
      </c>
      <c r="W171" s="148">
        <v>3</v>
      </c>
      <c r="X171" s="178">
        <v>0.12</v>
      </c>
    </row>
    <row r="172" spans="1:24" s="1" customFormat="1">
      <c r="A172" s="232"/>
      <c r="B172" s="40" t="s">
        <v>63</v>
      </c>
      <c r="C172" s="51">
        <v>0</v>
      </c>
      <c r="D172" s="130">
        <v>0</v>
      </c>
      <c r="E172" s="130">
        <v>0</v>
      </c>
      <c r="F172" s="130">
        <v>0</v>
      </c>
      <c r="G172" s="130">
        <v>0</v>
      </c>
      <c r="H172" s="130">
        <v>0</v>
      </c>
      <c r="I172" s="130">
        <v>0</v>
      </c>
      <c r="J172" s="130">
        <v>0</v>
      </c>
      <c r="K172" s="130">
        <v>0</v>
      </c>
      <c r="L172" s="130">
        <v>0</v>
      </c>
      <c r="M172" s="130">
        <v>0</v>
      </c>
      <c r="N172" s="130">
        <v>0</v>
      </c>
      <c r="O172" s="130">
        <v>0</v>
      </c>
      <c r="P172" s="130">
        <v>0</v>
      </c>
      <c r="Q172" s="130">
        <v>0</v>
      </c>
      <c r="R172" s="130">
        <v>0</v>
      </c>
      <c r="S172" s="130">
        <v>19</v>
      </c>
      <c r="T172" s="40">
        <v>19</v>
      </c>
      <c r="U172" s="47">
        <v>19</v>
      </c>
      <c r="V172" s="138">
        <v>19</v>
      </c>
      <c r="W172" s="139">
        <v>6.333333333333333</v>
      </c>
      <c r="X172" s="140">
        <v>0.2533333333333333</v>
      </c>
    </row>
    <row r="173" spans="1:24" s="1" customFormat="1">
      <c r="A173" s="232"/>
      <c r="B173" s="41" t="s">
        <v>64</v>
      </c>
      <c r="C173" s="52">
        <v>0</v>
      </c>
      <c r="D173" s="131">
        <v>0</v>
      </c>
      <c r="E173" s="131">
        <v>0</v>
      </c>
      <c r="F173" s="131">
        <v>0</v>
      </c>
      <c r="G173" s="131">
        <v>0</v>
      </c>
      <c r="H173" s="131">
        <v>0</v>
      </c>
      <c r="I173" s="131">
        <v>0</v>
      </c>
      <c r="J173" s="131">
        <v>0</v>
      </c>
      <c r="K173" s="131">
        <v>0</v>
      </c>
      <c r="L173" s="131">
        <v>0</v>
      </c>
      <c r="M173" s="131">
        <v>0</v>
      </c>
      <c r="N173" s="131">
        <v>0</v>
      </c>
      <c r="O173" s="131">
        <v>0</v>
      </c>
      <c r="P173" s="131">
        <v>0</v>
      </c>
      <c r="Q173" s="131">
        <v>0</v>
      </c>
      <c r="R173" s="131">
        <v>0</v>
      </c>
      <c r="S173" s="131">
        <v>28</v>
      </c>
      <c r="T173" s="41">
        <v>28</v>
      </c>
      <c r="U173" s="47">
        <v>28</v>
      </c>
      <c r="V173" s="138">
        <v>28</v>
      </c>
      <c r="W173" s="139">
        <v>9.3333333333333339</v>
      </c>
      <c r="X173" s="140">
        <v>0.37333333333333335</v>
      </c>
    </row>
    <row r="174" spans="1:24" s="1" customFormat="1">
      <c r="A174" s="233"/>
      <c r="B174" s="141" t="s">
        <v>53</v>
      </c>
      <c r="C174" s="142">
        <v>0</v>
      </c>
      <c r="D174" s="143">
        <v>0</v>
      </c>
      <c r="E174" s="143">
        <v>0</v>
      </c>
      <c r="F174" s="143">
        <v>0</v>
      </c>
      <c r="G174" s="143">
        <v>0</v>
      </c>
      <c r="H174" s="143">
        <v>0</v>
      </c>
      <c r="I174" s="143">
        <v>0</v>
      </c>
      <c r="J174" s="143">
        <v>0</v>
      </c>
      <c r="K174" s="143">
        <v>0</v>
      </c>
      <c r="L174" s="143">
        <v>0</v>
      </c>
      <c r="M174" s="143">
        <v>0</v>
      </c>
      <c r="N174" s="143">
        <v>0</v>
      </c>
      <c r="O174" s="143">
        <v>0</v>
      </c>
      <c r="P174" s="143">
        <v>0</v>
      </c>
      <c r="Q174" s="143">
        <v>100</v>
      </c>
      <c r="R174" s="143">
        <v>100</v>
      </c>
      <c r="S174" s="143">
        <v>130</v>
      </c>
      <c r="T174" s="141">
        <v>230</v>
      </c>
      <c r="U174" s="175">
        <v>230</v>
      </c>
      <c r="V174" s="144">
        <v>230</v>
      </c>
      <c r="W174" s="145">
        <v>76.666666666666671</v>
      </c>
      <c r="X174" s="146">
        <v>3.0666666666666669</v>
      </c>
    </row>
    <row r="175" spans="1:24" s="1" customFormat="1" ht="17.25" hidden="1" customHeight="1" thickBot="1">
      <c r="A175" s="231" t="s">
        <v>40</v>
      </c>
      <c r="B175" s="160" t="s">
        <v>62</v>
      </c>
      <c r="C175" s="159">
        <v>0</v>
      </c>
      <c r="D175" s="147">
        <v>0</v>
      </c>
      <c r="E175" s="147">
        <v>0</v>
      </c>
      <c r="F175" s="147">
        <v>0</v>
      </c>
      <c r="G175" s="147">
        <v>0</v>
      </c>
      <c r="H175" s="147">
        <v>0</v>
      </c>
      <c r="I175" s="147">
        <v>0</v>
      </c>
      <c r="J175" s="147">
        <v>0</v>
      </c>
      <c r="K175" s="147">
        <v>0</v>
      </c>
      <c r="L175" s="147">
        <v>0</v>
      </c>
      <c r="M175" s="147">
        <v>0</v>
      </c>
      <c r="N175" s="147">
        <v>0</v>
      </c>
      <c r="O175" s="147">
        <v>0</v>
      </c>
      <c r="P175" s="147">
        <v>0</v>
      </c>
      <c r="Q175" s="147">
        <v>0</v>
      </c>
      <c r="R175" s="147">
        <v>0</v>
      </c>
      <c r="S175" s="147">
        <v>0</v>
      </c>
      <c r="T175" s="160">
        <v>0</v>
      </c>
      <c r="U175" s="176">
        <v>0</v>
      </c>
      <c r="V175" s="177">
        <v>0</v>
      </c>
      <c r="W175" s="148">
        <v>0</v>
      </c>
      <c r="X175" s="178">
        <v>0</v>
      </c>
    </row>
    <row r="176" spans="1:24" s="1" customFormat="1" ht="17.25" hidden="1" customHeight="1" thickBot="1">
      <c r="A176" s="232"/>
      <c r="B176" s="40" t="s">
        <v>63</v>
      </c>
      <c r="C176" s="51">
        <v>0</v>
      </c>
      <c r="D176" s="130">
        <v>0</v>
      </c>
      <c r="E176" s="130">
        <v>0</v>
      </c>
      <c r="F176" s="130">
        <v>0</v>
      </c>
      <c r="G176" s="130">
        <v>0</v>
      </c>
      <c r="H176" s="130">
        <v>0</v>
      </c>
      <c r="I176" s="130">
        <v>0</v>
      </c>
      <c r="J176" s="130">
        <v>0</v>
      </c>
      <c r="K176" s="130">
        <v>0</v>
      </c>
      <c r="L176" s="130">
        <v>0</v>
      </c>
      <c r="M176" s="130">
        <v>0</v>
      </c>
      <c r="N176" s="130">
        <v>0</v>
      </c>
      <c r="O176" s="130">
        <v>0</v>
      </c>
      <c r="P176" s="130">
        <v>0</v>
      </c>
      <c r="Q176" s="130">
        <v>0</v>
      </c>
      <c r="R176" s="130">
        <v>0</v>
      </c>
      <c r="S176" s="130">
        <v>0</v>
      </c>
      <c r="T176" s="40">
        <v>0</v>
      </c>
      <c r="U176" s="47">
        <v>0</v>
      </c>
      <c r="V176" s="138">
        <v>0</v>
      </c>
      <c r="W176" s="139">
        <v>0</v>
      </c>
      <c r="X176" s="140">
        <v>0</v>
      </c>
    </row>
    <row r="177" spans="1:24" s="1" customFormat="1" ht="17.25" hidden="1" customHeight="1" thickBot="1">
      <c r="A177" s="232"/>
      <c r="B177" s="41" t="s">
        <v>64</v>
      </c>
      <c r="C177" s="52">
        <v>0</v>
      </c>
      <c r="D177" s="131">
        <v>0</v>
      </c>
      <c r="E177" s="131">
        <v>0</v>
      </c>
      <c r="F177" s="131">
        <v>0</v>
      </c>
      <c r="G177" s="131">
        <v>0</v>
      </c>
      <c r="H177" s="131">
        <v>0</v>
      </c>
      <c r="I177" s="131">
        <v>0</v>
      </c>
      <c r="J177" s="131">
        <v>0</v>
      </c>
      <c r="K177" s="131">
        <v>0</v>
      </c>
      <c r="L177" s="131">
        <v>0</v>
      </c>
      <c r="M177" s="131">
        <v>0</v>
      </c>
      <c r="N177" s="131">
        <v>0</v>
      </c>
      <c r="O177" s="131">
        <v>0</v>
      </c>
      <c r="P177" s="131">
        <v>0</v>
      </c>
      <c r="Q177" s="131">
        <v>0</v>
      </c>
      <c r="R177" s="131">
        <v>0</v>
      </c>
      <c r="S177" s="131">
        <v>0</v>
      </c>
      <c r="T177" s="41">
        <v>0</v>
      </c>
      <c r="U177" s="47">
        <v>0</v>
      </c>
      <c r="V177" s="138">
        <v>0</v>
      </c>
      <c r="W177" s="139">
        <v>0</v>
      </c>
      <c r="X177" s="140">
        <v>0</v>
      </c>
    </row>
    <row r="178" spans="1:24" s="1" customFormat="1" ht="17.25" hidden="1" customHeight="1" thickBot="1">
      <c r="A178" s="233"/>
      <c r="B178" s="141" t="s">
        <v>53</v>
      </c>
      <c r="C178" s="142">
        <v>0</v>
      </c>
      <c r="D178" s="143">
        <v>0</v>
      </c>
      <c r="E178" s="143">
        <v>0</v>
      </c>
      <c r="F178" s="143">
        <v>0</v>
      </c>
      <c r="G178" s="143">
        <v>0</v>
      </c>
      <c r="H178" s="143">
        <v>0</v>
      </c>
      <c r="I178" s="143">
        <v>0</v>
      </c>
      <c r="J178" s="143">
        <v>0</v>
      </c>
      <c r="K178" s="143">
        <v>0</v>
      </c>
      <c r="L178" s="143">
        <v>0</v>
      </c>
      <c r="M178" s="143">
        <v>0</v>
      </c>
      <c r="N178" s="143">
        <v>0</v>
      </c>
      <c r="O178" s="143">
        <v>0</v>
      </c>
      <c r="P178" s="143">
        <v>0</v>
      </c>
      <c r="Q178" s="143">
        <v>0</v>
      </c>
      <c r="R178" s="143">
        <v>0</v>
      </c>
      <c r="S178" s="143">
        <v>0</v>
      </c>
      <c r="T178" s="141">
        <v>0</v>
      </c>
      <c r="U178" s="175">
        <v>0</v>
      </c>
      <c r="V178" s="144">
        <v>0</v>
      </c>
      <c r="W178" s="145">
        <v>0</v>
      </c>
      <c r="X178" s="146">
        <v>0</v>
      </c>
    </row>
    <row r="179" spans="1:24" s="1" customFormat="1" ht="17.25" hidden="1" customHeight="1" thickBot="1">
      <c r="A179" s="231" t="s">
        <v>41</v>
      </c>
      <c r="B179" s="160" t="s">
        <v>62</v>
      </c>
      <c r="C179" s="159">
        <v>0</v>
      </c>
      <c r="D179" s="147">
        <v>0</v>
      </c>
      <c r="E179" s="147">
        <v>0</v>
      </c>
      <c r="F179" s="147">
        <v>0</v>
      </c>
      <c r="G179" s="147">
        <v>0</v>
      </c>
      <c r="H179" s="147">
        <v>0</v>
      </c>
      <c r="I179" s="147">
        <v>0</v>
      </c>
      <c r="J179" s="147">
        <v>0</v>
      </c>
      <c r="K179" s="147">
        <v>0</v>
      </c>
      <c r="L179" s="147">
        <v>0</v>
      </c>
      <c r="M179" s="147">
        <v>0</v>
      </c>
      <c r="N179" s="147">
        <v>0</v>
      </c>
      <c r="O179" s="147">
        <v>0</v>
      </c>
      <c r="P179" s="147">
        <v>0</v>
      </c>
      <c r="Q179" s="147">
        <v>0</v>
      </c>
      <c r="R179" s="147">
        <v>0</v>
      </c>
      <c r="S179" s="147">
        <v>0</v>
      </c>
      <c r="T179" s="160">
        <v>0</v>
      </c>
      <c r="U179" s="176">
        <v>0</v>
      </c>
      <c r="V179" s="177">
        <v>0</v>
      </c>
      <c r="W179" s="148">
        <v>0</v>
      </c>
      <c r="X179" s="178">
        <v>0</v>
      </c>
    </row>
    <row r="180" spans="1:24" s="1" customFormat="1" ht="17.25" hidden="1" customHeight="1" thickBot="1">
      <c r="A180" s="232"/>
      <c r="B180" s="40" t="s">
        <v>63</v>
      </c>
      <c r="C180" s="51">
        <v>0</v>
      </c>
      <c r="D180" s="130">
        <v>0</v>
      </c>
      <c r="E180" s="130">
        <v>0</v>
      </c>
      <c r="F180" s="130">
        <v>0</v>
      </c>
      <c r="G180" s="130">
        <v>0</v>
      </c>
      <c r="H180" s="130">
        <v>0</v>
      </c>
      <c r="I180" s="130">
        <v>0</v>
      </c>
      <c r="J180" s="130">
        <v>0</v>
      </c>
      <c r="K180" s="130">
        <v>0</v>
      </c>
      <c r="L180" s="130">
        <v>0</v>
      </c>
      <c r="M180" s="130">
        <v>0</v>
      </c>
      <c r="N180" s="130">
        <v>0</v>
      </c>
      <c r="O180" s="130">
        <v>0</v>
      </c>
      <c r="P180" s="130">
        <v>0</v>
      </c>
      <c r="Q180" s="130">
        <v>0</v>
      </c>
      <c r="R180" s="130">
        <v>0</v>
      </c>
      <c r="S180" s="130">
        <v>0</v>
      </c>
      <c r="T180" s="40">
        <v>0</v>
      </c>
      <c r="U180" s="47">
        <v>0</v>
      </c>
      <c r="V180" s="138">
        <v>0</v>
      </c>
      <c r="W180" s="139">
        <v>0</v>
      </c>
      <c r="X180" s="140">
        <v>0</v>
      </c>
    </row>
    <row r="181" spans="1:24" s="1" customFormat="1" ht="17.25" hidden="1" customHeight="1" thickBot="1">
      <c r="A181" s="232"/>
      <c r="B181" s="41" t="s">
        <v>64</v>
      </c>
      <c r="C181" s="52">
        <v>0</v>
      </c>
      <c r="D181" s="131">
        <v>0</v>
      </c>
      <c r="E181" s="131">
        <v>0</v>
      </c>
      <c r="F181" s="131">
        <v>0</v>
      </c>
      <c r="G181" s="131">
        <v>0</v>
      </c>
      <c r="H181" s="131">
        <v>0</v>
      </c>
      <c r="I181" s="131">
        <v>0</v>
      </c>
      <c r="J181" s="131">
        <v>0</v>
      </c>
      <c r="K181" s="131">
        <v>0</v>
      </c>
      <c r="L181" s="131">
        <v>0</v>
      </c>
      <c r="M181" s="131">
        <v>0</v>
      </c>
      <c r="N181" s="131">
        <v>0</v>
      </c>
      <c r="O181" s="131">
        <v>0</v>
      </c>
      <c r="P181" s="131">
        <v>0</v>
      </c>
      <c r="Q181" s="131">
        <v>0</v>
      </c>
      <c r="R181" s="131">
        <v>0</v>
      </c>
      <c r="S181" s="131">
        <v>0</v>
      </c>
      <c r="T181" s="41">
        <v>0</v>
      </c>
      <c r="U181" s="47">
        <v>0</v>
      </c>
      <c r="V181" s="138">
        <v>0</v>
      </c>
      <c r="W181" s="139">
        <v>0</v>
      </c>
      <c r="X181" s="140">
        <v>0</v>
      </c>
    </row>
    <row r="182" spans="1:24" s="1" customFormat="1" ht="17.25" hidden="1" customHeight="1" thickBot="1">
      <c r="A182" s="233"/>
      <c r="B182" s="141" t="s">
        <v>53</v>
      </c>
      <c r="C182" s="142">
        <v>0</v>
      </c>
      <c r="D182" s="143">
        <v>0</v>
      </c>
      <c r="E182" s="143">
        <v>0</v>
      </c>
      <c r="F182" s="143">
        <v>0</v>
      </c>
      <c r="G182" s="143">
        <v>0</v>
      </c>
      <c r="H182" s="143">
        <v>0</v>
      </c>
      <c r="I182" s="143">
        <v>0</v>
      </c>
      <c r="J182" s="143">
        <v>0</v>
      </c>
      <c r="K182" s="143">
        <v>0</v>
      </c>
      <c r="L182" s="143">
        <v>0</v>
      </c>
      <c r="M182" s="143">
        <v>0</v>
      </c>
      <c r="N182" s="143">
        <v>0</v>
      </c>
      <c r="O182" s="143">
        <v>0</v>
      </c>
      <c r="P182" s="143">
        <v>0</v>
      </c>
      <c r="Q182" s="143">
        <v>0</v>
      </c>
      <c r="R182" s="143">
        <v>0</v>
      </c>
      <c r="S182" s="143">
        <v>0</v>
      </c>
      <c r="T182" s="141">
        <v>0</v>
      </c>
      <c r="U182" s="175">
        <v>0</v>
      </c>
      <c r="V182" s="144">
        <v>0</v>
      </c>
      <c r="W182" s="145">
        <v>0</v>
      </c>
      <c r="X182" s="146">
        <v>0</v>
      </c>
    </row>
    <row r="183" spans="1:24" s="1" customFormat="1" ht="17.25" hidden="1" customHeight="1" thickBot="1">
      <c r="A183" s="231" t="s">
        <v>42</v>
      </c>
      <c r="B183" s="160" t="s">
        <v>62</v>
      </c>
      <c r="C183" s="159">
        <v>0</v>
      </c>
      <c r="D183" s="147">
        <v>0</v>
      </c>
      <c r="E183" s="147">
        <v>0</v>
      </c>
      <c r="F183" s="147">
        <v>0</v>
      </c>
      <c r="G183" s="147">
        <v>0</v>
      </c>
      <c r="H183" s="147">
        <v>0</v>
      </c>
      <c r="I183" s="147">
        <v>0</v>
      </c>
      <c r="J183" s="147">
        <v>0</v>
      </c>
      <c r="K183" s="147">
        <v>0</v>
      </c>
      <c r="L183" s="147">
        <v>0</v>
      </c>
      <c r="M183" s="147">
        <v>0</v>
      </c>
      <c r="N183" s="147">
        <v>0</v>
      </c>
      <c r="O183" s="147">
        <v>0</v>
      </c>
      <c r="P183" s="147">
        <v>0</v>
      </c>
      <c r="Q183" s="147">
        <v>0</v>
      </c>
      <c r="R183" s="147">
        <v>0</v>
      </c>
      <c r="S183" s="147">
        <v>0</v>
      </c>
      <c r="T183" s="160">
        <v>0</v>
      </c>
      <c r="U183" s="176">
        <v>0</v>
      </c>
      <c r="V183" s="177">
        <v>0</v>
      </c>
      <c r="W183" s="148">
        <v>0</v>
      </c>
      <c r="X183" s="178">
        <v>0</v>
      </c>
    </row>
    <row r="184" spans="1:24" s="1" customFormat="1" ht="17.25" hidden="1" customHeight="1" thickBot="1">
      <c r="A184" s="232"/>
      <c r="B184" s="40" t="s">
        <v>63</v>
      </c>
      <c r="C184" s="51">
        <v>0</v>
      </c>
      <c r="D184" s="130">
        <v>0</v>
      </c>
      <c r="E184" s="130">
        <v>0</v>
      </c>
      <c r="F184" s="130">
        <v>0</v>
      </c>
      <c r="G184" s="130">
        <v>0</v>
      </c>
      <c r="H184" s="130">
        <v>0</v>
      </c>
      <c r="I184" s="130">
        <v>0</v>
      </c>
      <c r="J184" s="130">
        <v>0</v>
      </c>
      <c r="K184" s="130">
        <v>0</v>
      </c>
      <c r="L184" s="130">
        <v>0</v>
      </c>
      <c r="M184" s="130">
        <v>0</v>
      </c>
      <c r="N184" s="130">
        <v>0</v>
      </c>
      <c r="O184" s="130">
        <v>0</v>
      </c>
      <c r="P184" s="130">
        <v>0</v>
      </c>
      <c r="Q184" s="130">
        <v>0</v>
      </c>
      <c r="R184" s="130">
        <v>0</v>
      </c>
      <c r="S184" s="130">
        <v>0</v>
      </c>
      <c r="T184" s="40">
        <v>0</v>
      </c>
      <c r="U184" s="47">
        <v>0</v>
      </c>
      <c r="V184" s="138">
        <v>0</v>
      </c>
      <c r="W184" s="139">
        <v>0</v>
      </c>
      <c r="X184" s="140">
        <v>0</v>
      </c>
    </row>
    <row r="185" spans="1:24" s="1" customFormat="1" ht="17.25" hidden="1" customHeight="1" thickBot="1">
      <c r="A185" s="232"/>
      <c r="B185" s="41" t="s">
        <v>64</v>
      </c>
      <c r="C185" s="52">
        <v>0</v>
      </c>
      <c r="D185" s="131">
        <v>0</v>
      </c>
      <c r="E185" s="131">
        <v>0</v>
      </c>
      <c r="F185" s="131">
        <v>0</v>
      </c>
      <c r="G185" s="131">
        <v>0</v>
      </c>
      <c r="H185" s="131">
        <v>0</v>
      </c>
      <c r="I185" s="131">
        <v>0</v>
      </c>
      <c r="J185" s="131">
        <v>0</v>
      </c>
      <c r="K185" s="131">
        <v>0</v>
      </c>
      <c r="L185" s="131">
        <v>0</v>
      </c>
      <c r="M185" s="131">
        <v>0</v>
      </c>
      <c r="N185" s="131">
        <v>0</v>
      </c>
      <c r="O185" s="131">
        <v>0</v>
      </c>
      <c r="P185" s="131">
        <v>0</v>
      </c>
      <c r="Q185" s="131">
        <v>0</v>
      </c>
      <c r="R185" s="131">
        <v>0</v>
      </c>
      <c r="S185" s="131">
        <v>0</v>
      </c>
      <c r="T185" s="41">
        <v>0</v>
      </c>
      <c r="U185" s="47">
        <v>0</v>
      </c>
      <c r="V185" s="138">
        <v>0</v>
      </c>
      <c r="W185" s="139">
        <v>0</v>
      </c>
      <c r="X185" s="140">
        <v>0</v>
      </c>
    </row>
    <row r="186" spans="1:24" s="1" customFormat="1" ht="17.25" hidden="1" customHeight="1" thickBot="1">
      <c r="A186" s="233"/>
      <c r="B186" s="141" t="s">
        <v>53</v>
      </c>
      <c r="C186" s="142">
        <v>0</v>
      </c>
      <c r="D186" s="143">
        <v>0</v>
      </c>
      <c r="E186" s="143">
        <v>0</v>
      </c>
      <c r="F186" s="143">
        <v>0</v>
      </c>
      <c r="G186" s="143">
        <v>0</v>
      </c>
      <c r="H186" s="143">
        <v>0</v>
      </c>
      <c r="I186" s="143">
        <v>0</v>
      </c>
      <c r="J186" s="143">
        <v>0</v>
      </c>
      <c r="K186" s="143">
        <v>0</v>
      </c>
      <c r="L186" s="143">
        <v>0</v>
      </c>
      <c r="M186" s="143">
        <v>0</v>
      </c>
      <c r="N186" s="143">
        <v>0</v>
      </c>
      <c r="O186" s="143">
        <v>0</v>
      </c>
      <c r="P186" s="143">
        <v>0</v>
      </c>
      <c r="Q186" s="143">
        <v>0</v>
      </c>
      <c r="R186" s="143">
        <v>0</v>
      </c>
      <c r="S186" s="143">
        <v>0</v>
      </c>
      <c r="T186" s="141">
        <v>0</v>
      </c>
      <c r="U186" s="175">
        <v>0</v>
      </c>
      <c r="V186" s="144">
        <v>0</v>
      </c>
      <c r="W186" s="145">
        <v>0</v>
      </c>
      <c r="X186" s="146">
        <v>0</v>
      </c>
    </row>
    <row r="187" spans="1:24" s="1" customFormat="1" ht="17.25" hidden="1" customHeight="1" thickBot="1">
      <c r="A187" s="231" t="s">
        <v>43</v>
      </c>
      <c r="B187" s="160" t="s">
        <v>62</v>
      </c>
      <c r="C187" s="159">
        <v>0</v>
      </c>
      <c r="D187" s="147">
        <v>0</v>
      </c>
      <c r="E187" s="147">
        <v>0</v>
      </c>
      <c r="F187" s="147">
        <v>0</v>
      </c>
      <c r="G187" s="147">
        <v>0</v>
      </c>
      <c r="H187" s="147">
        <v>0</v>
      </c>
      <c r="I187" s="147">
        <v>0</v>
      </c>
      <c r="J187" s="147">
        <v>0</v>
      </c>
      <c r="K187" s="147">
        <v>0</v>
      </c>
      <c r="L187" s="147">
        <v>0</v>
      </c>
      <c r="M187" s="147">
        <v>0</v>
      </c>
      <c r="N187" s="147">
        <v>0</v>
      </c>
      <c r="O187" s="147">
        <v>0</v>
      </c>
      <c r="P187" s="147">
        <v>0</v>
      </c>
      <c r="Q187" s="147">
        <v>0</v>
      </c>
      <c r="R187" s="147">
        <v>0</v>
      </c>
      <c r="S187" s="147">
        <v>0</v>
      </c>
      <c r="T187" s="160">
        <v>0</v>
      </c>
      <c r="U187" s="176">
        <v>0</v>
      </c>
      <c r="V187" s="177">
        <v>0</v>
      </c>
      <c r="W187" s="148">
        <v>0</v>
      </c>
      <c r="X187" s="178">
        <v>0</v>
      </c>
    </row>
    <row r="188" spans="1:24" s="1" customFormat="1" ht="17.25" hidden="1" customHeight="1" thickBot="1">
      <c r="A188" s="232"/>
      <c r="B188" s="40" t="s">
        <v>63</v>
      </c>
      <c r="C188" s="51">
        <v>0</v>
      </c>
      <c r="D188" s="130">
        <v>0</v>
      </c>
      <c r="E188" s="130">
        <v>0</v>
      </c>
      <c r="F188" s="130">
        <v>0</v>
      </c>
      <c r="G188" s="130">
        <v>0</v>
      </c>
      <c r="H188" s="130">
        <v>0</v>
      </c>
      <c r="I188" s="130">
        <v>0</v>
      </c>
      <c r="J188" s="130">
        <v>0</v>
      </c>
      <c r="K188" s="130">
        <v>0</v>
      </c>
      <c r="L188" s="130">
        <v>0</v>
      </c>
      <c r="M188" s="130">
        <v>0</v>
      </c>
      <c r="N188" s="130">
        <v>0</v>
      </c>
      <c r="O188" s="130">
        <v>0</v>
      </c>
      <c r="P188" s="130">
        <v>0</v>
      </c>
      <c r="Q188" s="130">
        <v>0</v>
      </c>
      <c r="R188" s="130">
        <v>0</v>
      </c>
      <c r="S188" s="130">
        <v>0</v>
      </c>
      <c r="T188" s="40">
        <v>0</v>
      </c>
      <c r="U188" s="47">
        <v>0</v>
      </c>
      <c r="V188" s="138">
        <v>0</v>
      </c>
      <c r="W188" s="139">
        <v>0</v>
      </c>
      <c r="X188" s="140">
        <v>0</v>
      </c>
    </row>
    <row r="189" spans="1:24" s="1" customFormat="1" ht="17.25" hidden="1" customHeight="1" thickBot="1">
      <c r="A189" s="232"/>
      <c r="B189" s="41" t="s">
        <v>64</v>
      </c>
      <c r="C189" s="52">
        <v>0</v>
      </c>
      <c r="D189" s="131">
        <v>0</v>
      </c>
      <c r="E189" s="131">
        <v>0</v>
      </c>
      <c r="F189" s="131">
        <v>0</v>
      </c>
      <c r="G189" s="131">
        <v>0</v>
      </c>
      <c r="H189" s="131">
        <v>0</v>
      </c>
      <c r="I189" s="131">
        <v>0</v>
      </c>
      <c r="J189" s="131">
        <v>0</v>
      </c>
      <c r="K189" s="131">
        <v>0</v>
      </c>
      <c r="L189" s="131">
        <v>0</v>
      </c>
      <c r="M189" s="131">
        <v>0</v>
      </c>
      <c r="N189" s="131">
        <v>0</v>
      </c>
      <c r="O189" s="131">
        <v>0</v>
      </c>
      <c r="P189" s="131">
        <v>0</v>
      </c>
      <c r="Q189" s="131">
        <v>0</v>
      </c>
      <c r="R189" s="131">
        <v>0</v>
      </c>
      <c r="S189" s="131">
        <v>0</v>
      </c>
      <c r="T189" s="41">
        <v>0</v>
      </c>
      <c r="U189" s="47">
        <v>0</v>
      </c>
      <c r="V189" s="138">
        <v>0</v>
      </c>
      <c r="W189" s="139">
        <v>0</v>
      </c>
      <c r="X189" s="140">
        <v>0</v>
      </c>
    </row>
    <row r="190" spans="1:24" s="1" customFormat="1" ht="17.25" hidden="1" customHeight="1" thickBot="1">
      <c r="A190" s="233"/>
      <c r="B190" s="141" t="s">
        <v>53</v>
      </c>
      <c r="C190" s="142">
        <v>0</v>
      </c>
      <c r="D190" s="143">
        <v>0</v>
      </c>
      <c r="E190" s="143">
        <v>0</v>
      </c>
      <c r="F190" s="143">
        <v>0</v>
      </c>
      <c r="G190" s="143">
        <v>0</v>
      </c>
      <c r="H190" s="143">
        <v>0</v>
      </c>
      <c r="I190" s="143">
        <v>0</v>
      </c>
      <c r="J190" s="143">
        <v>0</v>
      </c>
      <c r="K190" s="143">
        <v>0</v>
      </c>
      <c r="L190" s="143">
        <v>0</v>
      </c>
      <c r="M190" s="143">
        <v>0</v>
      </c>
      <c r="N190" s="143">
        <v>0</v>
      </c>
      <c r="O190" s="143">
        <v>0</v>
      </c>
      <c r="P190" s="143">
        <v>0</v>
      </c>
      <c r="Q190" s="143">
        <v>0</v>
      </c>
      <c r="R190" s="143">
        <v>0</v>
      </c>
      <c r="S190" s="143">
        <v>0</v>
      </c>
      <c r="T190" s="141">
        <v>0</v>
      </c>
      <c r="U190" s="175">
        <v>0</v>
      </c>
      <c r="V190" s="144">
        <v>0</v>
      </c>
      <c r="W190" s="145">
        <v>0</v>
      </c>
      <c r="X190" s="146">
        <v>0</v>
      </c>
    </row>
    <row r="191" spans="1:24" s="1" customFormat="1" ht="17.25" hidden="1" customHeight="1" thickBot="1">
      <c r="A191" s="231" t="s">
        <v>44</v>
      </c>
      <c r="B191" s="160" t="s">
        <v>62</v>
      </c>
      <c r="C191" s="159">
        <v>0</v>
      </c>
      <c r="D191" s="147">
        <v>0</v>
      </c>
      <c r="E191" s="147">
        <v>0</v>
      </c>
      <c r="F191" s="147">
        <v>0</v>
      </c>
      <c r="G191" s="147">
        <v>0</v>
      </c>
      <c r="H191" s="147">
        <v>0</v>
      </c>
      <c r="I191" s="147">
        <v>0</v>
      </c>
      <c r="J191" s="147">
        <v>0</v>
      </c>
      <c r="K191" s="147">
        <v>0</v>
      </c>
      <c r="L191" s="147">
        <v>0</v>
      </c>
      <c r="M191" s="147">
        <v>0</v>
      </c>
      <c r="N191" s="147">
        <v>0</v>
      </c>
      <c r="O191" s="147">
        <v>0</v>
      </c>
      <c r="P191" s="147">
        <v>0</v>
      </c>
      <c r="Q191" s="147">
        <v>0</v>
      </c>
      <c r="R191" s="147">
        <v>0</v>
      </c>
      <c r="S191" s="147">
        <v>0</v>
      </c>
      <c r="T191" s="160">
        <v>0</v>
      </c>
      <c r="U191" s="176">
        <v>0</v>
      </c>
      <c r="V191" s="177">
        <v>0</v>
      </c>
      <c r="W191" s="148">
        <v>0</v>
      </c>
      <c r="X191" s="178">
        <v>0</v>
      </c>
    </row>
    <row r="192" spans="1:24" s="1" customFormat="1" ht="17.25" hidden="1" customHeight="1" thickBot="1">
      <c r="A192" s="232"/>
      <c r="B192" s="40" t="s">
        <v>63</v>
      </c>
      <c r="C192" s="51">
        <v>0</v>
      </c>
      <c r="D192" s="130">
        <v>0</v>
      </c>
      <c r="E192" s="130">
        <v>0</v>
      </c>
      <c r="F192" s="130">
        <v>0</v>
      </c>
      <c r="G192" s="130">
        <v>0</v>
      </c>
      <c r="H192" s="130">
        <v>0</v>
      </c>
      <c r="I192" s="130">
        <v>0</v>
      </c>
      <c r="J192" s="130">
        <v>0</v>
      </c>
      <c r="K192" s="130">
        <v>0</v>
      </c>
      <c r="L192" s="130">
        <v>0</v>
      </c>
      <c r="M192" s="130">
        <v>0</v>
      </c>
      <c r="N192" s="130">
        <v>0</v>
      </c>
      <c r="O192" s="130">
        <v>0</v>
      </c>
      <c r="P192" s="130">
        <v>0</v>
      </c>
      <c r="Q192" s="130">
        <v>0</v>
      </c>
      <c r="R192" s="130">
        <v>0</v>
      </c>
      <c r="S192" s="130">
        <v>0</v>
      </c>
      <c r="T192" s="40">
        <v>0</v>
      </c>
      <c r="U192" s="47">
        <v>0</v>
      </c>
      <c r="V192" s="138">
        <v>0</v>
      </c>
      <c r="W192" s="139">
        <v>0</v>
      </c>
      <c r="X192" s="140">
        <v>0</v>
      </c>
    </row>
    <row r="193" spans="1:24" s="1" customFormat="1" ht="17.25" hidden="1" customHeight="1" thickBot="1">
      <c r="A193" s="232"/>
      <c r="B193" s="41" t="s">
        <v>64</v>
      </c>
      <c r="C193" s="52">
        <v>0</v>
      </c>
      <c r="D193" s="131">
        <v>0</v>
      </c>
      <c r="E193" s="131">
        <v>0</v>
      </c>
      <c r="F193" s="131">
        <v>0</v>
      </c>
      <c r="G193" s="131">
        <v>0</v>
      </c>
      <c r="H193" s="131">
        <v>0</v>
      </c>
      <c r="I193" s="131">
        <v>0</v>
      </c>
      <c r="J193" s="131">
        <v>0</v>
      </c>
      <c r="K193" s="131">
        <v>0</v>
      </c>
      <c r="L193" s="131">
        <v>0</v>
      </c>
      <c r="M193" s="131">
        <v>0</v>
      </c>
      <c r="N193" s="131">
        <v>0</v>
      </c>
      <c r="O193" s="131">
        <v>0</v>
      </c>
      <c r="P193" s="131">
        <v>0</v>
      </c>
      <c r="Q193" s="131">
        <v>0</v>
      </c>
      <c r="R193" s="131">
        <v>0</v>
      </c>
      <c r="S193" s="131">
        <v>0</v>
      </c>
      <c r="T193" s="41">
        <v>0</v>
      </c>
      <c r="U193" s="47">
        <v>0</v>
      </c>
      <c r="V193" s="138">
        <v>0</v>
      </c>
      <c r="W193" s="139">
        <v>0</v>
      </c>
      <c r="X193" s="140">
        <v>0</v>
      </c>
    </row>
    <row r="194" spans="1:24" s="1" customFormat="1" ht="17.25" hidden="1" customHeight="1" thickBot="1">
      <c r="A194" s="233"/>
      <c r="B194" s="141" t="s">
        <v>53</v>
      </c>
      <c r="C194" s="142">
        <v>0</v>
      </c>
      <c r="D194" s="143">
        <v>0</v>
      </c>
      <c r="E194" s="143">
        <v>0</v>
      </c>
      <c r="F194" s="143">
        <v>0</v>
      </c>
      <c r="G194" s="143">
        <v>0</v>
      </c>
      <c r="H194" s="143">
        <v>0</v>
      </c>
      <c r="I194" s="143">
        <v>0</v>
      </c>
      <c r="J194" s="143">
        <v>0</v>
      </c>
      <c r="K194" s="143">
        <v>0</v>
      </c>
      <c r="L194" s="143">
        <v>0</v>
      </c>
      <c r="M194" s="143">
        <v>0</v>
      </c>
      <c r="N194" s="143">
        <v>0</v>
      </c>
      <c r="O194" s="143">
        <v>0</v>
      </c>
      <c r="P194" s="143">
        <v>0</v>
      </c>
      <c r="Q194" s="143">
        <v>0</v>
      </c>
      <c r="R194" s="143">
        <v>0</v>
      </c>
      <c r="S194" s="143">
        <v>0</v>
      </c>
      <c r="T194" s="141">
        <v>0</v>
      </c>
      <c r="U194" s="175">
        <v>0</v>
      </c>
      <c r="V194" s="144">
        <v>0</v>
      </c>
      <c r="W194" s="145">
        <v>0</v>
      </c>
      <c r="X194" s="146">
        <v>0</v>
      </c>
    </row>
    <row r="195" spans="1:24" s="1" customFormat="1">
      <c r="A195" s="231" t="s">
        <v>45</v>
      </c>
      <c r="B195" s="160" t="s">
        <v>62</v>
      </c>
      <c r="C195" s="159">
        <v>0</v>
      </c>
      <c r="D195" s="147">
        <v>0</v>
      </c>
      <c r="E195" s="147">
        <v>0</v>
      </c>
      <c r="F195" s="147">
        <v>0</v>
      </c>
      <c r="G195" s="147">
        <v>0</v>
      </c>
      <c r="H195" s="147">
        <v>0</v>
      </c>
      <c r="I195" s="147">
        <v>0</v>
      </c>
      <c r="J195" s="147">
        <v>0</v>
      </c>
      <c r="K195" s="147">
        <v>0</v>
      </c>
      <c r="L195" s="147">
        <v>0</v>
      </c>
      <c r="M195" s="147">
        <v>0</v>
      </c>
      <c r="N195" s="147">
        <v>0</v>
      </c>
      <c r="O195" s="147">
        <v>8</v>
      </c>
      <c r="P195" s="147">
        <v>8</v>
      </c>
      <c r="Q195" s="147">
        <v>3</v>
      </c>
      <c r="R195" s="147">
        <v>11</v>
      </c>
      <c r="S195" s="147">
        <v>20</v>
      </c>
      <c r="T195" s="160">
        <v>31</v>
      </c>
      <c r="U195" s="176">
        <v>31</v>
      </c>
      <c r="V195" s="177">
        <v>31</v>
      </c>
      <c r="W195" s="148">
        <v>10.333333333333334</v>
      </c>
      <c r="X195" s="178">
        <v>0.41333333333333333</v>
      </c>
    </row>
    <row r="196" spans="1:24" s="1" customFormat="1">
      <c r="A196" s="232"/>
      <c r="B196" s="40" t="s">
        <v>63</v>
      </c>
      <c r="C196" s="51">
        <v>0</v>
      </c>
      <c r="D196" s="130">
        <v>0</v>
      </c>
      <c r="E196" s="130">
        <v>0</v>
      </c>
      <c r="F196" s="130">
        <v>0</v>
      </c>
      <c r="G196" s="130">
        <v>0</v>
      </c>
      <c r="H196" s="130">
        <v>0</v>
      </c>
      <c r="I196" s="130">
        <v>0</v>
      </c>
      <c r="J196" s="130">
        <v>0</v>
      </c>
      <c r="K196" s="130">
        <v>0</v>
      </c>
      <c r="L196" s="130">
        <v>0</v>
      </c>
      <c r="M196" s="130">
        <v>0</v>
      </c>
      <c r="N196" s="130">
        <v>0</v>
      </c>
      <c r="O196" s="130">
        <v>9</v>
      </c>
      <c r="P196" s="130">
        <v>9</v>
      </c>
      <c r="Q196" s="130">
        <v>24</v>
      </c>
      <c r="R196" s="130">
        <v>33</v>
      </c>
      <c r="S196" s="130">
        <v>17</v>
      </c>
      <c r="T196" s="40">
        <v>50</v>
      </c>
      <c r="U196" s="47">
        <v>50</v>
      </c>
      <c r="V196" s="138">
        <v>50</v>
      </c>
      <c r="W196" s="139">
        <v>16.666666666666668</v>
      </c>
      <c r="X196" s="140">
        <v>0.66666666666666674</v>
      </c>
    </row>
    <row r="197" spans="1:24" s="1" customFormat="1">
      <c r="A197" s="232"/>
      <c r="B197" s="41" t="s">
        <v>64</v>
      </c>
      <c r="C197" s="52">
        <v>0</v>
      </c>
      <c r="D197" s="131">
        <v>0</v>
      </c>
      <c r="E197" s="131">
        <v>0</v>
      </c>
      <c r="F197" s="131">
        <v>0</v>
      </c>
      <c r="G197" s="131">
        <v>0</v>
      </c>
      <c r="H197" s="131">
        <v>0</v>
      </c>
      <c r="I197" s="131">
        <v>0</v>
      </c>
      <c r="J197" s="131">
        <v>0</v>
      </c>
      <c r="K197" s="131">
        <v>0</v>
      </c>
      <c r="L197" s="131">
        <v>0</v>
      </c>
      <c r="M197" s="131">
        <v>0</v>
      </c>
      <c r="N197" s="131">
        <v>0</v>
      </c>
      <c r="O197" s="131">
        <v>17</v>
      </c>
      <c r="P197" s="131">
        <v>17</v>
      </c>
      <c r="Q197" s="131">
        <v>27</v>
      </c>
      <c r="R197" s="131">
        <v>44</v>
      </c>
      <c r="S197" s="131">
        <v>37</v>
      </c>
      <c r="T197" s="41">
        <v>81</v>
      </c>
      <c r="U197" s="47">
        <v>81</v>
      </c>
      <c r="V197" s="138">
        <v>81</v>
      </c>
      <c r="W197" s="139">
        <v>27</v>
      </c>
      <c r="X197" s="140">
        <v>1.08</v>
      </c>
    </row>
    <row r="198" spans="1:24" s="1" customFormat="1" ht="17.25" thickBot="1">
      <c r="A198" s="232"/>
      <c r="B198" s="42" t="s">
        <v>53</v>
      </c>
      <c r="C198" s="133">
        <v>0</v>
      </c>
      <c r="D198" s="134">
        <v>0</v>
      </c>
      <c r="E198" s="134">
        <v>0</v>
      </c>
      <c r="F198" s="134">
        <v>0</v>
      </c>
      <c r="G198" s="134">
        <v>0</v>
      </c>
      <c r="H198" s="134">
        <v>0</v>
      </c>
      <c r="I198" s="134">
        <v>0</v>
      </c>
      <c r="J198" s="134">
        <v>0</v>
      </c>
      <c r="K198" s="134">
        <v>0</v>
      </c>
      <c r="L198" s="134">
        <v>0</v>
      </c>
      <c r="M198" s="134">
        <v>15</v>
      </c>
      <c r="N198" s="134">
        <v>15</v>
      </c>
      <c r="O198" s="134">
        <v>19</v>
      </c>
      <c r="P198" s="134">
        <v>34</v>
      </c>
      <c r="Q198" s="134">
        <v>18</v>
      </c>
      <c r="R198" s="134">
        <v>52</v>
      </c>
      <c r="S198" s="134">
        <v>46</v>
      </c>
      <c r="T198" s="42">
        <v>98</v>
      </c>
      <c r="U198" s="49">
        <v>98</v>
      </c>
      <c r="V198" s="179">
        <v>83</v>
      </c>
      <c r="W198" s="166">
        <v>27.666666666666668</v>
      </c>
      <c r="X198" s="180">
        <v>1.1066666666666667</v>
      </c>
    </row>
    <row r="199" spans="1:24" s="1" customFormat="1">
      <c r="A199" s="240" t="s">
        <v>65</v>
      </c>
      <c r="B199" s="39" t="s">
        <v>62</v>
      </c>
      <c r="C199" s="50">
        <v>158</v>
      </c>
      <c r="D199" s="129">
        <v>158</v>
      </c>
      <c r="E199" s="129">
        <v>1626</v>
      </c>
      <c r="F199" s="129">
        <v>1784</v>
      </c>
      <c r="G199" s="129">
        <v>5831.8</v>
      </c>
      <c r="H199" s="129">
        <v>7615.8</v>
      </c>
      <c r="I199" s="129">
        <v>10598.7</v>
      </c>
      <c r="J199" s="129">
        <v>18215.5</v>
      </c>
      <c r="K199" s="129">
        <v>14682</v>
      </c>
      <c r="L199" s="129">
        <v>32897.5</v>
      </c>
      <c r="M199" s="129">
        <v>23253.9</v>
      </c>
      <c r="N199" s="129">
        <v>56151.399999999994</v>
      </c>
      <c r="O199" s="129">
        <v>41462.5</v>
      </c>
      <c r="P199" s="129">
        <v>97613.9</v>
      </c>
      <c r="Q199" s="129">
        <v>66787.7</v>
      </c>
      <c r="R199" s="129">
        <v>164401.60000000003</v>
      </c>
      <c r="S199" s="129">
        <v>83854.55</v>
      </c>
      <c r="T199" s="39">
        <v>248256.15000000002</v>
      </c>
      <c r="U199" s="46">
        <v>248256.15000000002</v>
      </c>
      <c r="V199" s="135">
        <v>192104.75</v>
      </c>
      <c r="W199" s="136">
        <v>64034.916666666664</v>
      </c>
      <c r="X199" s="137">
        <v>2561.3966666666665</v>
      </c>
    </row>
    <row r="200" spans="1:24" s="1" customFormat="1">
      <c r="A200" s="232"/>
      <c r="B200" s="40" t="s">
        <v>63</v>
      </c>
      <c r="C200" s="51">
        <v>29</v>
      </c>
      <c r="D200" s="130">
        <v>29</v>
      </c>
      <c r="E200" s="130">
        <v>1781</v>
      </c>
      <c r="F200" s="130">
        <v>1810</v>
      </c>
      <c r="G200" s="130">
        <v>5115</v>
      </c>
      <c r="H200" s="130">
        <v>6925</v>
      </c>
      <c r="I200" s="130">
        <v>9388.6</v>
      </c>
      <c r="J200" s="130">
        <v>16313.6</v>
      </c>
      <c r="K200" s="130">
        <v>10892.4</v>
      </c>
      <c r="L200" s="130">
        <v>27206</v>
      </c>
      <c r="M200" s="130">
        <v>25783</v>
      </c>
      <c r="N200" s="130">
        <v>52993</v>
      </c>
      <c r="O200" s="130">
        <v>28133</v>
      </c>
      <c r="P200" s="130">
        <v>81122</v>
      </c>
      <c r="Q200" s="130">
        <v>33896</v>
      </c>
      <c r="R200" s="130">
        <v>115020</v>
      </c>
      <c r="S200" s="130">
        <v>42535</v>
      </c>
      <c r="T200" s="40">
        <v>157555</v>
      </c>
      <c r="U200" s="47">
        <v>157555</v>
      </c>
      <c r="V200" s="138">
        <v>104564</v>
      </c>
      <c r="W200" s="139">
        <v>34854.666666666664</v>
      </c>
      <c r="X200" s="140">
        <v>1394.1866666666665</v>
      </c>
    </row>
    <row r="201" spans="1:24" s="1" customFormat="1">
      <c r="A201" s="232"/>
      <c r="B201" s="41" t="s">
        <v>64</v>
      </c>
      <c r="C201" s="52">
        <v>187</v>
      </c>
      <c r="D201" s="131">
        <v>187</v>
      </c>
      <c r="E201" s="131">
        <v>3407</v>
      </c>
      <c r="F201" s="131">
        <v>3594</v>
      </c>
      <c r="G201" s="131">
        <v>10946.8</v>
      </c>
      <c r="H201" s="131">
        <v>14540.8</v>
      </c>
      <c r="I201" s="131">
        <v>19992.3</v>
      </c>
      <c r="J201" s="131">
        <v>34529.1</v>
      </c>
      <c r="K201" s="131">
        <v>25574.400000000001</v>
      </c>
      <c r="L201" s="131">
        <v>60103.5</v>
      </c>
      <c r="M201" s="131">
        <v>49036.899999999994</v>
      </c>
      <c r="N201" s="131">
        <v>109144.4</v>
      </c>
      <c r="O201" s="131">
        <v>69595.5</v>
      </c>
      <c r="P201" s="131">
        <v>178735.90000000002</v>
      </c>
      <c r="Q201" s="131">
        <v>100683.7</v>
      </c>
      <c r="R201" s="131">
        <v>279421.60000000003</v>
      </c>
      <c r="S201" s="131">
        <v>126389.55</v>
      </c>
      <c r="T201" s="41">
        <v>405811.15</v>
      </c>
      <c r="U201" s="47">
        <v>405811.15</v>
      </c>
      <c r="V201" s="138">
        <v>296668.75</v>
      </c>
      <c r="W201" s="139">
        <v>98889.583333333328</v>
      </c>
      <c r="X201" s="140">
        <v>3955.583333333333</v>
      </c>
    </row>
    <row r="202" spans="1:24" s="1" customFormat="1" ht="17.25" thickBot="1">
      <c r="A202" s="241"/>
      <c r="B202" s="43" t="s">
        <v>53</v>
      </c>
      <c r="C202" s="53">
        <v>324</v>
      </c>
      <c r="D202" s="132">
        <v>324</v>
      </c>
      <c r="E202" s="132">
        <v>2025</v>
      </c>
      <c r="F202" s="132">
        <v>2349</v>
      </c>
      <c r="G202" s="132">
        <v>4012</v>
      </c>
      <c r="H202" s="132">
        <v>6361</v>
      </c>
      <c r="I202" s="132">
        <v>5983</v>
      </c>
      <c r="J202" s="132">
        <v>12344</v>
      </c>
      <c r="K202" s="132">
        <v>4031</v>
      </c>
      <c r="L202" s="132">
        <v>16375</v>
      </c>
      <c r="M202" s="132">
        <v>8690</v>
      </c>
      <c r="N202" s="132">
        <v>25065</v>
      </c>
      <c r="O202" s="132">
        <v>9695</v>
      </c>
      <c r="P202" s="132">
        <v>34760</v>
      </c>
      <c r="Q202" s="132">
        <v>13351</v>
      </c>
      <c r="R202" s="132">
        <v>48111</v>
      </c>
      <c r="S202" s="132">
        <v>22866</v>
      </c>
      <c r="T202" s="43">
        <v>70977</v>
      </c>
      <c r="U202" s="48">
        <v>70977</v>
      </c>
      <c r="V202" s="181">
        <v>45912</v>
      </c>
      <c r="W202" s="173">
        <v>15304</v>
      </c>
      <c r="X202" s="182">
        <v>612.16</v>
      </c>
    </row>
  </sheetData>
  <mergeCells count="62">
    <mergeCell ref="A199:A202"/>
    <mergeCell ref="A143:A146"/>
    <mergeCell ref="A147:A150"/>
    <mergeCell ref="A151:A154"/>
    <mergeCell ref="A155:A158"/>
    <mergeCell ref="A159:A162"/>
    <mergeCell ref="A163:A166"/>
    <mergeCell ref="A167:A170"/>
    <mergeCell ref="A171:A174"/>
    <mergeCell ref="A175:A178"/>
    <mergeCell ref="A179:A182"/>
    <mergeCell ref="A183:A186"/>
    <mergeCell ref="A187:A190"/>
    <mergeCell ref="A191:A194"/>
    <mergeCell ref="A195:A198"/>
    <mergeCell ref="A127:A130"/>
    <mergeCell ref="A131:A134"/>
    <mergeCell ref="A135:A138"/>
    <mergeCell ref="A139:A142"/>
    <mergeCell ref="S4:T5"/>
    <mergeCell ref="U4:U5"/>
    <mergeCell ref="V4:X5"/>
    <mergeCell ref="A119:A122"/>
    <mergeCell ref="A123:A126"/>
    <mergeCell ref="A115:A118"/>
    <mergeCell ref="A15:A18"/>
    <mergeCell ref="A19:A22"/>
    <mergeCell ref="A23:A26"/>
    <mergeCell ref="A27:A30"/>
    <mergeCell ref="A91:A94"/>
    <mergeCell ref="A95:A98"/>
    <mergeCell ref="A99:A102"/>
    <mergeCell ref="A103:A106"/>
    <mergeCell ref="A107:A110"/>
    <mergeCell ref="A71:A74"/>
    <mergeCell ref="A75:A78"/>
    <mergeCell ref="A79:A82"/>
    <mergeCell ref="A83:A86"/>
    <mergeCell ref="A87:A90"/>
    <mergeCell ref="A31:A34"/>
    <mergeCell ref="A11:A14"/>
    <mergeCell ref="K4:L5"/>
    <mergeCell ref="M4:N5"/>
    <mergeCell ref="O4:P5"/>
    <mergeCell ref="A111:A114"/>
    <mergeCell ref="A35:A38"/>
    <mergeCell ref="A39:A42"/>
    <mergeCell ref="A43:A46"/>
    <mergeCell ref="A47:A50"/>
    <mergeCell ref="A51:A54"/>
    <mergeCell ref="A55:A58"/>
    <mergeCell ref="A59:A62"/>
    <mergeCell ref="A63:A66"/>
    <mergeCell ref="A67:A70"/>
    <mergeCell ref="Q4:R5"/>
    <mergeCell ref="A7:A10"/>
    <mergeCell ref="B4:B6"/>
    <mergeCell ref="C4:D5"/>
    <mergeCell ref="E4:F5"/>
    <mergeCell ref="G4:H5"/>
    <mergeCell ref="I4:J5"/>
    <mergeCell ref="A4:A6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81"/>
  <sheetViews>
    <sheetView view="pageBreakPreview" zoomScale="80" zoomScaleNormal="70" zoomScaleSheetLayoutView="80" workbookViewId="0">
      <selection activeCell="W22" sqref="W22"/>
    </sheetView>
  </sheetViews>
  <sheetFormatPr defaultRowHeight="16.5"/>
  <cols>
    <col min="4" max="4" width="0" hidden="1" customWidth="1"/>
    <col min="6" max="6" width="0" hidden="1" customWidth="1"/>
    <col min="8" max="8" width="0" hidden="1" customWidth="1"/>
    <col min="10" max="10" width="9.75" hidden="1" customWidth="1"/>
    <col min="11" max="11" width="9.125" bestFit="1" customWidth="1"/>
    <col min="12" max="12" width="9.75" hidden="1" customWidth="1"/>
    <col min="13" max="13" width="9.75" bestFit="1" customWidth="1"/>
    <col min="14" max="14" width="9.75" hidden="1" customWidth="1"/>
    <col min="15" max="15" width="9.75" bestFit="1" customWidth="1"/>
    <col min="16" max="16" width="9.75" hidden="1" customWidth="1"/>
    <col min="17" max="17" width="9.75" bestFit="1" customWidth="1"/>
    <col min="18" max="18" width="9.75" hidden="1" customWidth="1"/>
    <col min="19" max="19" width="9.75" bestFit="1" customWidth="1"/>
    <col min="20" max="20" width="10.375" hidden="1" customWidth="1"/>
    <col min="21" max="21" width="9.875" customWidth="1"/>
    <col min="22" max="24" width="9" customWidth="1"/>
  </cols>
  <sheetData>
    <row r="1" spans="1:25" ht="38.25">
      <c r="G1" s="45" t="s">
        <v>71</v>
      </c>
    </row>
    <row r="3" spans="1:25" ht="17.25" thickBot="1">
      <c r="X3" s="127" t="s">
        <v>97</v>
      </c>
    </row>
    <row r="4" spans="1:25">
      <c r="A4" s="255" t="s">
        <v>54</v>
      </c>
      <c r="B4" s="258" t="s">
        <v>47</v>
      </c>
      <c r="C4" s="261" t="s">
        <v>55</v>
      </c>
      <c r="D4" s="242"/>
      <c r="E4" s="242" t="s">
        <v>56</v>
      </c>
      <c r="F4" s="242"/>
      <c r="G4" s="242" t="s">
        <v>48</v>
      </c>
      <c r="H4" s="242"/>
      <c r="I4" s="242" t="s">
        <v>49</v>
      </c>
      <c r="J4" s="242"/>
      <c r="K4" s="242" t="s">
        <v>57</v>
      </c>
      <c r="L4" s="242"/>
      <c r="M4" s="242" t="s">
        <v>50</v>
      </c>
      <c r="N4" s="242"/>
      <c r="O4" s="242" t="s">
        <v>51</v>
      </c>
      <c r="P4" s="242"/>
      <c r="Q4" s="242" t="s">
        <v>58</v>
      </c>
      <c r="R4" s="242"/>
      <c r="S4" s="242" t="s">
        <v>52</v>
      </c>
      <c r="T4" s="281"/>
      <c r="U4" s="270" t="s">
        <v>65</v>
      </c>
      <c r="V4" s="244" t="s">
        <v>59</v>
      </c>
      <c r="W4" s="245"/>
      <c r="X4" s="246"/>
    </row>
    <row r="5" spans="1:25" ht="17.25" thickBot="1">
      <c r="A5" s="256"/>
      <c r="B5" s="259"/>
      <c r="C5" s="262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82"/>
      <c r="U5" s="271"/>
      <c r="V5" s="247"/>
      <c r="W5" s="248"/>
      <c r="X5" s="249"/>
    </row>
    <row r="6" spans="1:25" ht="17.25" thickBot="1">
      <c r="A6" s="257"/>
      <c r="B6" s="260"/>
      <c r="C6" s="24" t="s">
        <v>0</v>
      </c>
      <c r="D6" s="128" t="s">
        <v>1</v>
      </c>
      <c r="E6" s="128" t="s">
        <v>0</v>
      </c>
      <c r="F6" s="128" t="s">
        <v>1</v>
      </c>
      <c r="G6" s="128" t="s">
        <v>0</v>
      </c>
      <c r="H6" s="128" t="s">
        <v>1</v>
      </c>
      <c r="I6" s="128" t="s">
        <v>0</v>
      </c>
      <c r="J6" s="128" t="s">
        <v>1</v>
      </c>
      <c r="K6" s="128" t="s">
        <v>0</v>
      </c>
      <c r="L6" s="128" t="s">
        <v>1</v>
      </c>
      <c r="M6" s="128" t="s">
        <v>0</v>
      </c>
      <c r="N6" s="128" t="s">
        <v>1</v>
      </c>
      <c r="O6" s="128" t="s">
        <v>0</v>
      </c>
      <c r="P6" s="128" t="s">
        <v>1</v>
      </c>
      <c r="Q6" s="128" t="s">
        <v>0</v>
      </c>
      <c r="R6" s="128" t="s">
        <v>1</v>
      </c>
      <c r="S6" s="128" t="s">
        <v>0</v>
      </c>
      <c r="T6" s="25" t="s">
        <v>1</v>
      </c>
      <c r="U6" s="26" t="s">
        <v>1</v>
      </c>
      <c r="V6" s="27" t="s">
        <v>1</v>
      </c>
      <c r="W6" s="28" t="s">
        <v>60</v>
      </c>
      <c r="X6" s="29" t="s">
        <v>61</v>
      </c>
    </row>
    <row r="7" spans="1:25">
      <c r="A7" s="278" t="s">
        <v>66</v>
      </c>
      <c r="B7" s="170" t="s">
        <v>62</v>
      </c>
      <c r="C7" s="183">
        <v>0</v>
      </c>
      <c r="D7" s="136">
        <v>0</v>
      </c>
      <c r="E7" s="136">
        <v>0</v>
      </c>
      <c r="F7" s="136">
        <v>0</v>
      </c>
      <c r="G7" s="136">
        <v>0</v>
      </c>
      <c r="H7" s="136">
        <v>0</v>
      </c>
      <c r="I7" s="136">
        <v>0</v>
      </c>
      <c r="J7" s="136">
        <v>0</v>
      </c>
      <c r="K7" s="136">
        <v>137</v>
      </c>
      <c r="L7" s="136">
        <v>137</v>
      </c>
      <c r="M7" s="136">
        <v>89.5</v>
      </c>
      <c r="N7" s="136">
        <v>226.5</v>
      </c>
      <c r="O7" s="136">
        <v>324</v>
      </c>
      <c r="P7" s="136">
        <v>550.5</v>
      </c>
      <c r="Q7" s="136">
        <v>1164.3</v>
      </c>
      <c r="R7" s="136">
        <v>1789.3</v>
      </c>
      <c r="S7" s="136">
        <v>2022.5</v>
      </c>
      <c r="T7" s="170">
        <v>3822.8</v>
      </c>
      <c r="U7" s="184">
        <v>3822.8</v>
      </c>
      <c r="V7" s="135">
        <v>3596.3</v>
      </c>
      <c r="W7" s="136">
        <v>1198.7666666666667</v>
      </c>
      <c r="X7" s="137">
        <v>47.950666666666663</v>
      </c>
      <c r="Y7" s="22"/>
    </row>
    <row r="8" spans="1:25">
      <c r="A8" s="279"/>
      <c r="B8" s="150" t="s">
        <v>63</v>
      </c>
      <c r="C8" s="185">
        <v>0</v>
      </c>
      <c r="D8" s="139">
        <v>0</v>
      </c>
      <c r="E8" s="139">
        <v>0</v>
      </c>
      <c r="F8" s="139">
        <v>0</v>
      </c>
      <c r="G8" s="139">
        <v>0</v>
      </c>
      <c r="H8" s="139">
        <v>0</v>
      </c>
      <c r="I8" s="139">
        <v>0</v>
      </c>
      <c r="J8" s="139">
        <v>0</v>
      </c>
      <c r="K8" s="139">
        <v>94</v>
      </c>
      <c r="L8" s="139">
        <v>94</v>
      </c>
      <c r="M8" s="139">
        <v>343</v>
      </c>
      <c r="N8" s="139">
        <v>437</v>
      </c>
      <c r="O8" s="139">
        <v>269.2</v>
      </c>
      <c r="P8" s="139">
        <v>706.2</v>
      </c>
      <c r="Q8" s="139">
        <v>250.5</v>
      </c>
      <c r="R8" s="139">
        <v>956.7</v>
      </c>
      <c r="S8" s="139">
        <v>350</v>
      </c>
      <c r="T8" s="150">
        <v>1703.7</v>
      </c>
      <c r="U8" s="186">
        <v>1703.7</v>
      </c>
      <c r="V8" s="138">
        <v>1266.7</v>
      </c>
      <c r="W8" s="139">
        <v>422.23333333333335</v>
      </c>
      <c r="X8" s="140">
        <v>16.889333333333333</v>
      </c>
      <c r="Y8" s="22"/>
    </row>
    <row r="9" spans="1:25">
      <c r="A9" s="279"/>
      <c r="B9" s="187" t="s">
        <v>64</v>
      </c>
      <c r="C9" s="188">
        <v>0</v>
      </c>
      <c r="D9" s="189">
        <v>0</v>
      </c>
      <c r="E9" s="189">
        <v>0</v>
      </c>
      <c r="F9" s="189">
        <v>0</v>
      </c>
      <c r="G9" s="189">
        <v>0</v>
      </c>
      <c r="H9" s="189">
        <v>0</v>
      </c>
      <c r="I9" s="189">
        <v>0</v>
      </c>
      <c r="J9" s="189">
        <v>0</v>
      </c>
      <c r="K9" s="189">
        <v>231</v>
      </c>
      <c r="L9" s="189">
        <v>231</v>
      </c>
      <c r="M9" s="189">
        <v>432.5</v>
      </c>
      <c r="N9" s="189">
        <v>663.5</v>
      </c>
      <c r="O9" s="189">
        <v>593.20000000000005</v>
      </c>
      <c r="P9" s="189">
        <v>1256.7</v>
      </c>
      <c r="Q9" s="189">
        <v>1414.8</v>
      </c>
      <c r="R9" s="189">
        <v>2746</v>
      </c>
      <c r="S9" s="189">
        <v>2372.5</v>
      </c>
      <c r="T9" s="187">
        <v>5526.5</v>
      </c>
      <c r="U9" s="186">
        <v>5526.5</v>
      </c>
      <c r="V9" s="138">
        <v>4863</v>
      </c>
      <c r="W9" s="139">
        <v>1621</v>
      </c>
      <c r="X9" s="140">
        <v>64.84</v>
      </c>
      <c r="Y9" s="22"/>
    </row>
    <row r="10" spans="1:25">
      <c r="A10" s="280"/>
      <c r="B10" s="151" t="s">
        <v>53</v>
      </c>
      <c r="C10" s="190">
        <v>0</v>
      </c>
      <c r="D10" s="145">
        <v>0</v>
      </c>
      <c r="E10" s="145">
        <v>0</v>
      </c>
      <c r="F10" s="145">
        <v>0</v>
      </c>
      <c r="G10" s="145">
        <v>0</v>
      </c>
      <c r="H10" s="145">
        <v>0</v>
      </c>
      <c r="I10" s="145">
        <v>0</v>
      </c>
      <c r="J10" s="145">
        <v>0</v>
      </c>
      <c r="K10" s="145">
        <v>96</v>
      </c>
      <c r="L10" s="145">
        <v>96</v>
      </c>
      <c r="M10" s="145">
        <v>300</v>
      </c>
      <c r="N10" s="145">
        <v>396</v>
      </c>
      <c r="O10" s="145">
        <v>389</v>
      </c>
      <c r="P10" s="145">
        <v>785</v>
      </c>
      <c r="Q10" s="145">
        <v>474</v>
      </c>
      <c r="R10" s="145">
        <v>1259</v>
      </c>
      <c r="S10" s="145">
        <v>490</v>
      </c>
      <c r="T10" s="151">
        <v>1824</v>
      </c>
      <c r="U10" s="191">
        <v>1824</v>
      </c>
      <c r="V10" s="144">
        <v>1428</v>
      </c>
      <c r="W10" s="145">
        <v>476</v>
      </c>
      <c r="X10" s="146">
        <v>19.04</v>
      </c>
      <c r="Y10" s="22"/>
    </row>
    <row r="11" spans="1:25">
      <c r="A11" s="275" t="s">
        <v>2</v>
      </c>
      <c r="B11" s="149" t="s">
        <v>98</v>
      </c>
      <c r="C11" s="192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22</v>
      </c>
      <c r="R11" s="148">
        <v>22</v>
      </c>
      <c r="S11" s="148">
        <v>273</v>
      </c>
      <c r="T11" s="149">
        <v>295</v>
      </c>
      <c r="U11" s="193">
        <v>295</v>
      </c>
      <c r="V11" s="177">
        <v>295</v>
      </c>
      <c r="W11" s="148">
        <v>98.333333333333329</v>
      </c>
      <c r="X11" s="178">
        <v>3.9333333333333331</v>
      </c>
      <c r="Y11" s="22"/>
    </row>
    <row r="12" spans="1:25">
      <c r="A12" s="273"/>
      <c r="B12" s="150" t="s">
        <v>99</v>
      </c>
      <c r="C12" s="185">
        <v>0</v>
      </c>
      <c r="D12" s="139">
        <v>0</v>
      </c>
      <c r="E12" s="139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39">
        <v>0</v>
      </c>
      <c r="O12" s="139">
        <v>0</v>
      </c>
      <c r="P12" s="139">
        <v>0</v>
      </c>
      <c r="Q12" s="139">
        <v>11</v>
      </c>
      <c r="R12" s="139">
        <v>11</v>
      </c>
      <c r="S12" s="139">
        <v>133</v>
      </c>
      <c r="T12" s="150">
        <v>144</v>
      </c>
      <c r="U12" s="186">
        <v>144</v>
      </c>
      <c r="V12" s="138">
        <v>144</v>
      </c>
      <c r="W12" s="139">
        <v>48</v>
      </c>
      <c r="X12" s="140">
        <v>1.92</v>
      </c>
      <c r="Y12" s="22"/>
    </row>
    <row r="13" spans="1:25">
      <c r="A13" s="273"/>
      <c r="B13" s="187" t="s">
        <v>100</v>
      </c>
      <c r="C13" s="188">
        <v>0</v>
      </c>
      <c r="D13" s="189">
        <v>0</v>
      </c>
      <c r="E13" s="189">
        <v>0</v>
      </c>
      <c r="F13" s="189">
        <v>0</v>
      </c>
      <c r="G13" s="189">
        <v>0</v>
      </c>
      <c r="H13" s="189">
        <v>0</v>
      </c>
      <c r="I13" s="189">
        <v>0</v>
      </c>
      <c r="J13" s="189">
        <v>0</v>
      </c>
      <c r="K13" s="189">
        <v>0</v>
      </c>
      <c r="L13" s="189">
        <v>0</v>
      </c>
      <c r="M13" s="189">
        <v>0</v>
      </c>
      <c r="N13" s="189">
        <v>0</v>
      </c>
      <c r="O13" s="189">
        <v>0</v>
      </c>
      <c r="P13" s="189">
        <v>0</v>
      </c>
      <c r="Q13" s="189">
        <v>33</v>
      </c>
      <c r="R13" s="189">
        <v>33</v>
      </c>
      <c r="S13" s="189">
        <v>406</v>
      </c>
      <c r="T13" s="187">
        <v>439</v>
      </c>
      <c r="U13" s="186">
        <v>439</v>
      </c>
      <c r="V13" s="138">
        <v>439</v>
      </c>
      <c r="W13" s="139">
        <v>146.33333333333334</v>
      </c>
      <c r="X13" s="140">
        <v>5.8533333333333335</v>
      </c>
      <c r="Y13" s="22"/>
    </row>
    <row r="14" spans="1:25">
      <c r="A14" s="276"/>
      <c r="B14" s="151" t="s">
        <v>101</v>
      </c>
      <c r="C14" s="190">
        <v>0</v>
      </c>
      <c r="D14" s="145">
        <v>0</v>
      </c>
      <c r="E14" s="145">
        <v>0</v>
      </c>
      <c r="F14" s="145">
        <v>0</v>
      </c>
      <c r="G14" s="145">
        <v>0</v>
      </c>
      <c r="H14" s="145">
        <v>0</v>
      </c>
      <c r="I14" s="145">
        <v>0</v>
      </c>
      <c r="J14" s="145">
        <v>0</v>
      </c>
      <c r="K14" s="145">
        <v>0</v>
      </c>
      <c r="L14" s="145">
        <v>0</v>
      </c>
      <c r="M14" s="145">
        <v>0</v>
      </c>
      <c r="N14" s="145">
        <v>0</v>
      </c>
      <c r="O14" s="145">
        <v>0</v>
      </c>
      <c r="P14" s="145">
        <v>0</v>
      </c>
      <c r="Q14" s="145">
        <v>124</v>
      </c>
      <c r="R14" s="145">
        <v>124</v>
      </c>
      <c r="S14" s="145">
        <v>258</v>
      </c>
      <c r="T14" s="151">
        <v>382</v>
      </c>
      <c r="U14" s="191">
        <v>382</v>
      </c>
      <c r="V14" s="144">
        <v>382</v>
      </c>
      <c r="W14" s="145">
        <v>127.33333333333333</v>
      </c>
      <c r="X14" s="146">
        <v>5.0933333333333328</v>
      </c>
      <c r="Y14" s="22"/>
    </row>
    <row r="15" spans="1:25">
      <c r="A15" s="275" t="s">
        <v>3</v>
      </c>
      <c r="B15" s="149" t="s">
        <v>98</v>
      </c>
      <c r="C15" s="192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48">
        <v>0</v>
      </c>
      <c r="J15" s="148">
        <v>0</v>
      </c>
      <c r="K15" s="148">
        <v>0</v>
      </c>
      <c r="L15" s="148">
        <v>0</v>
      </c>
      <c r="M15" s="148">
        <v>0</v>
      </c>
      <c r="N15" s="148">
        <v>0</v>
      </c>
      <c r="O15" s="148">
        <v>0</v>
      </c>
      <c r="P15" s="148">
        <v>0</v>
      </c>
      <c r="Q15" s="148">
        <v>216</v>
      </c>
      <c r="R15" s="148">
        <v>216</v>
      </c>
      <c r="S15" s="148">
        <v>413</v>
      </c>
      <c r="T15" s="149">
        <v>629</v>
      </c>
      <c r="U15" s="193">
        <v>629</v>
      </c>
      <c r="V15" s="177">
        <v>629</v>
      </c>
      <c r="W15" s="148">
        <v>209.66666666666666</v>
      </c>
      <c r="X15" s="178">
        <v>8.3866666666666667</v>
      </c>
      <c r="Y15" s="22"/>
    </row>
    <row r="16" spans="1:25">
      <c r="A16" s="273"/>
      <c r="B16" s="150" t="s">
        <v>99</v>
      </c>
      <c r="C16" s="185">
        <v>0</v>
      </c>
      <c r="D16" s="139">
        <v>0</v>
      </c>
      <c r="E16" s="139">
        <v>0</v>
      </c>
      <c r="F16" s="139">
        <v>0</v>
      </c>
      <c r="G16" s="139">
        <v>0</v>
      </c>
      <c r="H16" s="139">
        <v>0</v>
      </c>
      <c r="I16" s="139">
        <v>0</v>
      </c>
      <c r="J16" s="139">
        <v>0</v>
      </c>
      <c r="K16" s="139">
        <v>0</v>
      </c>
      <c r="L16" s="139">
        <v>0</v>
      </c>
      <c r="M16" s="139">
        <v>0</v>
      </c>
      <c r="N16" s="139">
        <v>0</v>
      </c>
      <c r="O16" s="139">
        <v>0</v>
      </c>
      <c r="P16" s="139">
        <v>0</v>
      </c>
      <c r="Q16" s="139">
        <v>105</v>
      </c>
      <c r="R16" s="139">
        <v>105</v>
      </c>
      <c r="S16" s="139">
        <v>148</v>
      </c>
      <c r="T16" s="150">
        <v>253</v>
      </c>
      <c r="U16" s="186">
        <v>253</v>
      </c>
      <c r="V16" s="138">
        <v>253</v>
      </c>
      <c r="W16" s="139">
        <v>84.333333333333329</v>
      </c>
      <c r="X16" s="140">
        <v>3.3733333333333331</v>
      </c>
      <c r="Y16" s="22"/>
    </row>
    <row r="17" spans="1:25">
      <c r="A17" s="273"/>
      <c r="B17" s="187" t="s">
        <v>100</v>
      </c>
      <c r="C17" s="188">
        <v>0</v>
      </c>
      <c r="D17" s="189">
        <v>0</v>
      </c>
      <c r="E17" s="189">
        <v>0</v>
      </c>
      <c r="F17" s="189">
        <v>0</v>
      </c>
      <c r="G17" s="189">
        <v>0</v>
      </c>
      <c r="H17" s="189">
        <v>0</v>
      </c>
      <c r="I17" s="189">
        <v>0</v>
      </c>
      <c r="J17" s="189">
        <v>0</v>
      </c>
      <c r="K17" s="189">
        <v>0</v>
      </c>
      <c r="L17" s="189">
        <v>0</v>
      </c>
      <c r="M17" s="189">
        <v>0</v>
      </c>
      <c r="N17" s="189">
        <v>0</v>
      </c>
      <c r="O17" s="189">
        <v>0</v>
      </c>
      <c r="P17" s="189">
        <v>0</v>
      </c>
      <c r="Q17" s="189">
        <v>321</v>
      </c>
      <c r="R17" s="189">
        <v>321</v>
      </c>
      <c r="S17" s="189">
        <v>561</v>
      </c>
      <c r="T17" s="187">
        <v>882</v>
      </c>
      <c r="U17" s="186">
        <v>882</v>
      </c>
      <c r="V17" s="138">
        <v>882</v>
      </c>
      <c r="W17" s="139">
        <v>294</v>
      </c>
      <c r="X17" s="140">
        <v>11.76</v>
      </c>
      <c r="Y17" s="22"/>
    </row>
    <row r="18" spans="1:25">
      <c r="A18" s="276"/>
      <c r="B18" s="151" t="s">
        <v>101</v>
      </c>
      <c r="C18" s="190">
        <v>0</v>
      </c>
      <c r="D18" s="145">
        <v>0</v>
      </c>
      <c r="E18" s="145">
        <v>0</v>
      </c>
      <c r="F18" s="145">
        <v>0</v>
      </c>
      <c r="G18" s="145">
        <v>0</v>
      </c>
      <c r="H18" s="145">
        <v>0</v>
      </c>
      <c r="I18" s="145">
        <v>0</v>
      </c>
      <c r="J18" s="145">
        <v>0</v>
      </c>
      <c r="K18" s="145">
        <v>0</v>
      </c>
      <c r="L18" s="145">
        <v>0</v>
      </c>
      <c r="M18" s="145">
        <v>0</v>
      </c>
      <c r="N18" s="145">
        <v>0</v>
      </c>
      <c r="O18" s="145">
        <v>0</v>
      </c>
      <c r="P18" s="145">
        <v>0</v>
      </c>
      <c r="Q18" s="145">
        <v>0</v>
      </c>
      <c r="R18" s="145">
        <v>0</v>
      </c>
      <c r="S18" s="145">
        <v>0</v>
      </c>
      <c r="T18" s="151">
        <v>0</v>
      </c>
      <c r="U18" s="191">
        <v>0</v>
      </c>
      <c r="V18" s="144">
        <v>0</v>
      </c>
      <c r="W18" s="145">
        <v>0</v>
      </c>
      <c r="X18" s="146">
        <v>0</v>
      </c>
      <c r="Y18" s="22"/>
    </row>
    <row r="19" spans="1:25">
      <c r="A19" s="275" t="s">
        <v>4</v>
      </c>
      <c r="B19" s="149" t="s">
        <v>98</v>
      </c>
      <c r="C19" s="192">
        <v>0</v>
      </c>
      <c r="D19" s="148">
        <v>0</v>
      </c>
      <c r="E19" s="148">
        <v>0</v>
      </c>
      <c r="F19" s="148">
        <v>0</v>
      </c>
      <c r="G19" s="148">
        <v>0</v>
      </c>
      <c r="H19" s="148">
        <v>0</v>
      </c>
      <c r="I19" s="148">
        <v>0</v>
      </c>
      <c r="J19" s="148">
        <v>0</v>
      </c>
      <c r="K19" s="148">
        <v>0</v>
      </c>
      <c r="L19" s="148">
        <v>0</v>
      </c>
      <c r="M19" s="148">
        <v>0</v>
      </c>
      <c r="N19" s="148">
        <v>0</v>
      </c>
      <c r="O19" s="148">
        <v>2</v>
      </c>
      <c r="P19" s="148">
        <v>3</v>
      </c>
      <c r="Q19" s="148">
        <v>225</v>
      </c>
      <c r="R19" s="148">
        <v>228</v>
      </c>
      <c r="S19" s="148">
        <v>204.5</v>
      </c>
      <c r="T19" s="149">
        <v>432.5</v>
      </c>
      <c r="U19" s="193">
        <v>432.5</v>
      </c>
      <c r="V19" s="177">
        <v>431.5</v>
      </c>
      <c r="W19" s="148">
        <v>143.83333333333334</v>
      </c>
      <c r="X19" s="178">
        <v>5.7533333333333339</v>
      </c>
      <c r="Y19" s="22"/>
    </row>
    <row r="20" spans="1:25">
      <c r="A20" s="273"/>
      <c r="B20" s="150" t="s">
        <v>99</v>
      </c>
      <c r="C20" s="185">
        <v>0</v>
      </c>
      <c r="D20" s="139">
        <v>0</v>
      </c>
      <c r="E20" s="139">
        <v>0</v>
      </c>
      <c r="F20" s="139">
        <v>0</v>
      </c>
      <c r="G20" s="139">
        <v>0</v>
      </c>
      <c r="H20" s="139">
        <v>0</v>
      </c>
      <c r="I20" s="139">
        <v>0</v>
      </c>
      <c r="J20" s="139">
        <v>0</v>
      </c>
      <c r="K20" s="139">
        <v>0</v>
      </c>
      <c r="L20" s="139">
        <v>0</v>
      </c>
      <c r="M20" s="139">
        <v>0</v>
      </c>
      <c r="N20" s="139">
        <v>0</v>
      </c>
      <c r="O20" s="139">
        <v>24</v>
      </c>
      <c r="P20" s="139">
        <v>24</v>
      </c>
      <c r="Q20" s="139">
        <v>66</v>
      </c>
      <c r="R20" s="139">
        <v>90</v>
      </c>
      <c r="S20" s="139">
        <v>372</v>
      </c>
      <c r="T20" s="150">
        <v>462</v>
      </c>
      <c r="U20" s="186">
        <v>462</v>
      </c>
      <c r="V20" s="138">
        <v>462</v>
      </c>
      <c r="W20" s="139">
        <v>154</v>
      </c>
      <c r="X20" s="140">
        <v>6.16</v>
      </c>
      <c r="Y20" s="22"/>
    </row>
    <row r="21" spans="1:25">
      <c r="A21" s="273"/>
      <c r="B21" s="187" t="s">
        <v>100</v>
      </c>
      <c r="C21" s="188">
        <v>0</v>
      </c>
      <c r="D21" s="189">
        <v>0</v>
      </c>
      <c r="E21" s="189">
        <v>0</v>
      </c>
      <c r="F21" s="189">
        <v>0</v>
      </c>
      <c r="G21" s="189">
        <v>0</v>
      </c>
      <c r="H21" s="189">
        <v>0</v>
      </c>
      <c r="I21" s="189">
        <v>0</v>
      </c>
      <c r="J21" s="189">
        <v>0</v>
      </c>
      <c r="K21" s="189">
        <v>0</v>
      </c>
      <c r="L21" s="189">
        <v>0</v>
      </c>
      <c r="M21" s="189">
        <v>0</v>
      </c>
      <c r="N21" s="189">
        <v>0</v>
      </c>
      <c r="O21" s="189">
        <v>26</v>
      </c>
      <c r="P21" s="189">
        <v>27</v>
      </c>
      <c r="Q21" s="189">
        <v>291</v>
      </c>
      <c r="R21" s="189">
        <v>318</v>
      </c>
      <c r="S21" s="189">
        <v>576.5</v>
      </c>
      <c r="T21" s="187">
        <v>894.5</v>
      </c>
      <c r="U21" s="186">
        <v>894.5</v>
      </c>
      <c r="V21" s="138">
        <v>893.5</v>
      </c>
      <c r="W21" s="139">
        <v>297.83333333333331</v>
      </c>
      <c r="X21" s="140">
        <v>11.913333333333332</v>
      </c>
      <c r="Y21" s="22"/>
    </row>
    <row r="22" spans="1:25">
      <c r="A22" s="276"/>
      <c r="B22" s="151" t="s">
        <v>101</v>
      </c>
      <c r="C22" s="190">
        <v>0</v>
      </c>
      <c r="D22" s="145">
        <v>0</v>
      </c>
      <c r="E22" s="145">
        <v>0</v>
      </c>
      <c r="F22" s="145">
        <v>0</v>
      </c>
      <c r="G22" s="145">
        <v>0</v>
      </c>
      <c r="H22" s="145">
        <v>0</v>
      </c>
      <c r="I22" s="145">
        <v>0</v>
      </c>
      <c r="J22" s="145">
        <v>0</v>
      </c>
      <c r="K22" s="145">
        <v>0</v>
      </c>
      <c r="L22" s="145">
        <v>0</v>
      </c>
      <c r="M22" s="145">
        <v>0</v>
      </c>
      <c r="N22" s="145">
        <v>0</v>
      </c>
      <c r="O22" s="145">
        <v>29</v>
      </c>
      <c r="P22" s="145">
        <v>29</v>
      </c>
      <c r="Q22" s="145">
        <v>167</v>
      </c>
      <c r="R22" s="145">
        <v>196</v>
      </c>
      <c r="S22" s="145">
        <v>232</v>
      </c>
      <c r="T22" s="151">
        <v>428</v>
      </c>
      <c r="U22" s="191">
        <v>428</v>
      </c>
      <c r="V22" s="144">
        <v>428</v>
      </c>
      <c r="W22" s="145">
        <v>142.66666666666666</v>
      </c>
      <c r="X22" s="146">
        <v>5.7066666666666661</v>
      </c>
      <c r="Y22" s="22"/>
    </row>
    <row r="23" spans="1:25">
      <c r="A23" s="275" t="s">
        <v>5</v>
      </c>
      <c r="B23" s="149" t="s">
        <v>98</v>
      </c>
      <c r="C23" s="192">
        <v>0</v>
      </c>
      <c r="D23" s="148">
        <v>0</v>
      </c>
      <c r="E23" s="148">
        <v>0</v>
      </c>
      <c r="F23" s="148">
        <v>0</v>
      </c>
      <c r="G23" s="148">
        <v>0</v>
      </c>
      <c r="H23" s="148">
        <v>0</v>
      </c>
      <c r="I23" s="148">
        <v>0</v>
      </c>
      <c r="J23" s="148">
        <v>0</v>
      </c>
      <c r="K23" s="148">
        <v>0</v>
      </c>
      <c r="L23" s="148">
        <v>0</v>
      </c>
      <c r="M23" s="148">
        <v>0</v>
      </c>
      <c r="N23" s="148">
        <v>0</v>
      </c>
      <c r="O23" s="148">
        <v>274</v>
      </c>
      <c r="P23" s="148">
        <v>274</v>
      </c>
      <c r="Q23" s="148">
        <v>1093</v>
      </c>
      <c r="R23" s="148">
        <v>1367</v>
      </c>
      <c r="S23" s="148">
        <v>1405</v>
      </c>
      <c r="T23" s="149">
        <v>2772</v>
      </c>
      <c r="U23" s="193">
        <v>2772</v>
      </c>
      <c r="V23" s="177">
        <v>2772</v>
      </c>
      <c r="W23" s="148">
        <v>924</v>
      </c>
      <c r="X23" s="178">
        <v>36.96</v>
      </c>
      <c r="Y23" s="22"/>
    </row>
    <row r="24" spans="1:25">
      <c r="A24" s="273"/>
      <c r="B24" s="150" t="s">
        <v>99</v>
      </c>
      <c r="C24" s="185">
        <v>0</v>
      </c>
      <c r="D24" s="139">
        <v>0</v>
      </c>
      <c r="E24" s="139">
        <v>0</v>
      </c>
      <c r="F24" s="139">
        <v>0</v>
      </c>
      <c r="G24" s="139">
        <v>0</v>
      </c>
      <c r="H24" s="139">
        <v>0</v>
      </c>
      <c r="I24" s="139">
        <v>0</v>
      </c>
      <c r="J24" s="139">
        <v>0</v>
      </c>
      <c r="K24" s="139">
        <v>0</v>
      </c>
      <c r="L24" s="139">
        <v>0</v>
      </c>
      <c r="M24" s="139">
        <v>0</v>
      </c>
      <c r="N24" s="139">
        <v>0</v>
      </c>
      <c r="O24" s="139">
        <v>643</v>
      </c>
      <c r="P24" s="139">
        <v>643</v>
      </c>
      <c r="Q24" s="139">
        <v>201</v>
      </c>
      <c r="R24" s="139">
        <v>844</v>
      </c>
      <c r="S24" s="139">
        <v>184</v>
      </c>
      <c r="T24" s="150">
        <v>1028</v>
      </c>
      <c r="U24" s="186">
        <v>1028</v>
      </c>
      <c r="V24" s="138">
        <v>1028</v>
      </c>
      <c r="W24" s="139">
        <v>342.66666666666669</v>
      </c>
      <c r="X24" s="140">
        <v>13.706666666666667</v>
      </c>
      <c r="Y24" s="22"/>
    </row>
    <row r="25" spans="1:25">
      <c r="A25" s="273"/>
      <c r="B25" s="187" t="s">
        <v>100</v>
      </c>
      <c r="C25" s="188">
        <v>0</v>
      </c>
      <c r="D25" s="189">
        <v>0</v>
      </c>
      <c r="E25" s="189">
        <v>0</v>
      </c>
      <c r="F25" s="189">
        <v>0</v>
      </c>
      <c r="G25" s="189">
        <v>0</v>
      </c>
      <c r="H25" s="189">
        <v>0</v>
      </c>
      <c r="I25" s="189">
        <v>0</v>
      </c>
      <c r="J25" s="189">
        <v>0</v>
      </c>
      <c r="K25" s="189">
        <v>0</v>
      </c>
      <c r="L25" s="189">
        <v>0</v>
      </c>
      <c r="M25" s="189">
        <v>0</v>
      </c>
      <c r="N25" s="189">
        <v>0</v>
      </c>
      <c r="O25" s="189">
        <v>917</v>
      </c>
      <c r="P25" s="189">
        <v>917</v>
      </c>
      <c r="Q25" s="189">
        <v>1294</v>
      </c>
      <c r="R25" s="189">
        <v>2211</v>
      </c>
      <c r="S25" s="189">
        <v>1589</v>
      </c>
      <c r="T25" s="187">
        <v>3800</v>
      </c>
      <c r="U25" s="186">
        <v>3800</v>
      </c>
      <c r="V25" s="138">
        <v>3800</v>
      </c>
      <c r="W25" s="139">
        <v>1266.6666666666667</v>
      </c>
      <c r="X25" s="140">
        <v>50.666666666666671</v>
      </c>
      <c r="Y25" s="22"/>
    </row>
    <row r="26" spans="1:25">
      <c r="A26" s="276"/>
      <c r="B26" s="151" t="s">
        <v>101</v>
      </c>
      <c r="C26" s="190">
        <v>0</v>
      </c>
      <c r="D26" s="145">
        <v>0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145">
        <v>690</v>
      </c>
      <c r="P26" s="145">
        <v>690</v>
      </c>
      <c r="Q26" s="145">
        <v>435</v>
      </c>
      <c r="R26" s="145">
        <v>1125</v>
      </c>
      <c r="S26" s="145">
        <v>480</v>
      </c>
      <c r="T26" s="151">
        <v>1605</v>
      </c>
      <c r="U26" s="191">
        <v>1605</v>
      </c>
      <c r="V26" s="144">
        <v>1605</v>
      </c>
      <c r="W26" s="145">
        <v>535</v>
      </c>
      <c r="X26" s="146">
        <v>21.4</v>
      </c>
      <c r="Y26" s="22"/>
    </row>
    <row r="27" spans="1:25">
      <c r="A27" s="275" t="s">
        <v>6</v>
      </c>
      <c r="B27" s="149" t="s">
        <v>98</v>
      </c>
      <c r="C27" s="192">
        <v>0</v>
      </c>
      <c r="D27" s="148">
        <v>0</v>
      </c>
      <c r="E27" s="148">
        <v>0</v>
      </c>
      <c r="F27" s="148">
        <v>0</v>
      </c>
      <c r="G27" s="148">
        <v>811.5</v>
      </c>
      <c r="H27" s="148">
        <v>811.5</v>
      </c>
      <c r="I27" s="148">
        <v>492</v>
      </c>
      <c r="J27" s="148">
        <v>1303.5</v>
      </c>
      <c r="K27" s="148">
        <v>414</v>
      </c>
      <c r="L27" s="148">
        <v>1717.5</v>
      </c>
      <c r="M27" s="148">
        <v>1139.5</v>
      </c>
      <c r="N27" s="148">
        <v>2857</v>
      </c>
      <c r="O27" s="148">
        <v>4019</v>
      </c>
      <c r="P27" s="148">
        <v>6876</v>
      </c>
      <c r="Q27" s="148">
        <v>3895</v>
      </c>
      <c r="R27" s="148">
        <v>10771</v>
      </c>
      <c r="S27" s="148">
        <v>2611</v>
      </c>
      <c r="T27" s="149">
        <v>13382</v>
      </c>
      <c r="U27" s="193">
        <v>13382</v>
      </c>
      <c r="V27" s="177">
        <v>10525</v>
      </c>
      <c r="W27" s="148">
        <v>3508.3333333333335</v>
      </c>
      <c r="X27" s="178">
        <v>140.33333333333334</v>
      </c>
      <c r="Y27" s="22"/>
    </row>
    <row r="28" spans="1:25">
      <c r="A28" s="273"/>
      <c r="B28" s="150" t="s">
        <v>99</v>
      </c>
      <c r="C28" s="185">
        <v>0</v>
      </c>
      <c r="D28" s="139">
        <v>0</v>
      </c>
      <c r="E28" s="139">
        <v>0</v>
      </c>
      <c r="F28" s="139">
        <v>0</v>
      </c>
      <c r="G28" s="139">
        <v>809.5</v>
      </c>
      <c r="H28" s="139">
        <v>809.5</v>
      </c>
      <c r="I28" s="139">
        <v>557</v>
      </c>
      <c r="J28" s="139">
        <v>1366.5</v>
      </c>
      <c r="K28" s="139">
        <v>606.5</v>
      </c>
      <c r="L28" s="139">
        <v>1973</v>
      </c>
      <c r="M28" s="139">
        <v>704</v>
      </c>
      <c r="N28" s="139">
        <v>2677</v>
      </c>
      <c r="O28" s="139">
        <v>1461</v>
      </c>
      <c r="P28" s="139">
        <v>4138</v>
      </c>
      <c r="Q28" s="139">
        <v>2413</v>
      </c>
      <c r="R28" s="139">
        <v>6551</v>
      </c>
      <c r="S28" s="139">
        <v>2000</v>
      </c>
      <c r="T28" s="150">
        <v>8551</v>
      </c>
      <c r="U28" s="186">
        <v>8551</v>
      </c>
      <c r="V28" s="138">
        <v>5874</v>
      </c>
      <c r="W28" s="139">
        <v>1958</v>
      </c>
      <c r="X28" s="140">
        <v>78.319999999999993</v>
      </c>
      <c r="Y28" s="22"/>
    </row>
    <row r="29" spans="1:25">
      <c r="A29" s="273"/>
      <c r="B29" s="187" t="s">
        <v>100</v>
      </c>
      <c r="C29" s="188">
        <v>0</v>
      </c>
      <c r="D29" s="189">
        <v>0</v>
      </c>
      <c r="E29" s="189">
        <v>0</v>
      </c>
      <c r="F29" s="189">
        <v>0</v>
      </c>
      <c r="G29" s="189">
        <v>1621</v>
      </c>
      <c r="H29" s="189">
        <v>1621</v>
      </c>
      <c r="I29" s="189">
        <v>1049</v>
      </c>
      <c r="J29" s="189">
        <v>2670</v>
      </c>
      <c r="K29" s="189">
        <v>1020.5</v>
      </c>
      <c r="L29" s="189">
        <v>3690.5</v>
      </c>
      <c r="M29" s="189">
        <v>1843.5</v>
      </c>
      <c r="N29" s="189">
        <v>5534</v>
      </c>
      <c r="O29" s="189">
        <v>5480</v>
      </c>
      <c r="P29" s="189">
        <v>11014</v>
      </c>
      <c r="Q29" s="189">
        <v>6308</v>
      </c>
      <c r="R29" s="189">
        <v>17322</v>
      </c>
      <c r="S29" s="189">
        <v>4611</v>
      </c>
      <c r="T29" s="187">
        <v>21933</v>
      </c>
      <c r="U29" s="186">
        <v>21933</v>
      </c>
      <c r="V29" s="138">
        <v>16399</v>
      </c>
      <c r="W29" s="139">
        <v>5466.333333333333</v>
      </c>
      <c r="X29" s="140">
        <v>218.65333333333331</v>
      </c>
      <c r="Y29" s="22"/>
    </row>
    <row r="30" spans="1:25">
      <c r="A30" s="276"/>
      <c r="B30" s="151" t="s">
        <v>101</v>
      </c>
      <c r="C30" s="190">
        <v>0</v>
      </c>
      <c r="D30" s="145">
        <v>0</v>
      </c>
      <c r="E30" s="145">
        <v>0</v>
      </c>
      <c r="F30" s="145">
        <v>0</v>
      </c>
      <c r="G30" s="145">
        <v>681</v>
      </c>
      <c r="H30" s="145">
        <v>681</v>
      </c>
      <c r="I30" s="145">
        <v>403</v>
      </c>
      <c r="J30" s="145">
        <v>1084</v>
      </c>
      <c r="K30" s="145">
        <v>488</v>
      </c>
      <c r="L30" s="145">
        <v>1572</v>
      </c>
      <c r="M30" s="145">
        <v>580</v>
      </c>
      <c r="N30" s="145">
        <v>2152</v>
      </c>
      <c r="O30" s="145">
        <v>774</v>
      </c>
      <c r="P30" s="145">
        <v>2926</v>
      </c>
      <c r="Q30" s="145">
        <v>310</v>
      </c>
      <c r="R30" s="145">
        <v>3236</v>
      </c>
      <c r="S30" s="145">
        <v>314</v>
      </c>
      <c r="T30" s="151">
        <v>3550</v>
      </c>
      <c r="U30" s="191">
        <v>3550</v>
      </c>
      <c r="V30" s="144">
        <v>1398</v>
      </c>
      <c r="W30" s="145">
        <v>466</v>
      </c>
      <c r="X30" s="146">
        <v>18.64</v>
      </c>
      <c r="Y30" s="22"/>
    </row>
    <row r="31" spans="1:25">
      <c r="A31" s="275" t="s">
        <v>7</v>
      </c>
      <c r="B31" s="149" t="s">
        <v>98</v>
      </c>
      <c r="C31" s="192">
        <v>0</v>
      </c>
      <c r="D31" s="148">
        <v>0</v>
      </c>
      <c r="E31" s="148">
        <v>0</v>
      </c>
      <c r="F31" s="148">
        <v>0</v>
      </c>
      <c r="G31" s="148">
        <v>0</v>
      </c>
      <c r="H31" s="148">
        <v>0</v>
      </c>
      <c r="I31" s="148">
        <v>2212</v>
      </c>
      <c r="J31" s="148">
        <v>2212</v>
      </c>
      <c r="K31" s="148">
        <v>1158</v>
      </c>
      <c r="L31" s="148">
        <v>3370</v>
      </c>
      <c r="M31" s="148">
        <v>2216</v>
      </c>
      <c r="N31" s="148">
        <v>5586</v>
      </c>
      <c r="O31" s="148">
        <v>909</v>
      </c>
      <c r="P31" s="148">
        <v>6531</v>
      </c>
      <c r="Q31" s="148">
        <v>4323</v>
      </c>
      <c r="R31" s="148">
        <v>10885</v>
      </c>
      <c r="S31" s="148">
        <v>5843</v>
      </c>
      <c r="T31" s="149">
        <v>16730</v>
      </c>
      <c r="U31" s="193">
        <v>16730</v>
      </c>
      <c r="V31" s="177">
        <v>11142</v>
      </c>
      <c r="W31" s="148">
        <v>3714</v>
      </c>
      <c r="X31" s="178">
        <v>148.56</v>
      </c>
      <c r="Y31" s="22"/>
    </row>
    <row r="32" spans="1:25">
      <c r="A32" s="273"/>
      <c r="B32" s="150" t="s">
        <v>99</v>
      </c>
      <c r="C32" s="185">
        <v>0</v>
      </c>
      <c r="D32" s="139">
        <v>0</v>
      </c>
      <c r="E32" s="139">
        <v>0</v>
      </c>
      <c r="F32" s="139">
        <v>0</v>
      </c>
      <c r="G32" s="139">
        <v>0</v>
      </c>
      <c r="H32" s="139">
        <v>0</v>
      </c>
      <c r="I32" s="139">
        <v>1025</v>
      </c>
      <c r="J32" s="139">
        <v>1025</v>
      </c>
      <c r="K32" s="139">
        <v>384</v>
      </c>
      <c r="L32" s="139">
        <v>1409</v>
      </c>
      <c r="M32" s="139">
        <v>928</v>
      </c>
      <c r="N32" s="139">
        <v>2337</v>
      </c>
      <c r="O32" s="139">
        <v>1722</v>
      </c>
      <c r="P32" s="139">
        <v>4142</v>
      </c>
      <c r="Q32" s="139">
        <v>2310</v>
      </c>
      <c r="R32" s="139">
        <v>6953</v>
      </c>
      <c r="S32" s="139">
        <v>3885</v>
      </c>
      <c r="T32" s="150">
        <v>10844</v>
      </c>
      <c r="U32" s="186">
        <v>10844</v>
      </c>
      <c r="V32" s="138">
        <v>8507</v>
      </c>
      <c r="W32" s="139">
        <v>2835.6666666666665</v>
      </c>
      <c r="X32" s="140">
        <v>113.42666666666666</v>
      </c>
      <c r="Y32" s="22"/>
    </row>
    <row r="33" spans="1:25">
      <c r="A33" s="273"/>
      <c r="B33" s="187" t="s">
        <v>100</v>
      </c>
      <c r="C33" s="188">
        <v>0</v>
      </c>
      <c r="D33" s="189">
        <v>0</v>
      </c>
      <c r="E33" s="189">
        <v>0</v>
      </c>
      <c r="F33" s="189">
        <v>0</v>
      </c>
      <c r="G33" s="189">
        <v>0</v>
      </c>
      <c r="H33" s="189">
        <v>0</v>
      </c>
      <c r="I33" s="189">
        <v>3237</v>
      </c>
      <c r="J33" s="189">
        <v>3237</v>
      </c>
      <c r="K33" s="189">
        <v>1542</v>
      </c>
      <c r="L33" s="189">
        <v>4779</v>
      </c>
      <c r="M33" s="189">
        <v>3144</v>
      </c>
      <c r="N33" s="189">
        <v>7923</v>
      </c>
      <c r="O33" s="189">
        <v>2631</v>
      </c>
      <c r="P33" s="189">
        <v>10673</v>
      </c>
      <c r="Q33" s="189">
        <v>6633</v>
      </c>
      <c r="R33" s="189">
        <v>17838</v>
      </c>
      <c r="S33" s="189">
        <v>9728</v>
      </c>
      <c r="T33" s="187">
        <v>27574</v>
      </c>
      <c r="U33" s="186">
        <v>27574</v>
      </c>
      <c r="V33" s="138">
        <v>19649</v>
      </c>
      <c r="W33" s="139">
        <v>6549.666666666667</v>
      </c>
      <c r="X33" s="140">
        <v>261.98666666666668</v>
      </c>
      <c r="Y33" s="22"/>
    </row>
    <row r="34" spans="1:25">
      <c r="A34" s="276"/>
      <c r="B34" s="151" t="s">
        <v>101</v>
      </c>
      <c r="C34" s="190">
        <v>0</v>
      </c>
      <c r="D34" s="145">
        <v>0</v>
      </c>
      <c r="E34" s="145">
        <v>0</v>
      </c>
      <c r="F34" s="145">
        <v>0</v>
      </c>
      <c r="G34" s="145">
        <v>0</v>
      </c>
      <c r="H34" s="145">
        <v>0</v>
      </c>
      <c r="I34" s="145">
        <v>931</v>
      </c>
      <c r="J34" s="145">
        <v>931</v>
      </c>
      <c r="K34" s="145">
        <v>632</v>
      </c>
      <c r="L34" s="145">
        <v>1563</v>
      </c>
      <c r="M34" s="145">
        <v>796</v>
      </c>
      <c r="N34" s="145">
        <v>2359</v>
      </c>
      <c r="O34" s="145">
        <v>869</v>
      </c>
      <c r="P34" s="145">
        <v>3228</v>
      </c>
      <c r="Q34" s="145">
        <v>978</v>
      </c>
      <c r="R34" s="145">
        <v>4206</v>
      </c>
      <c r="S34" s="145">
        <v>929</v>
      </c>
      <c r="T34" s="151">
        <v>5135</v>
      </c>
      <c r="U34" s="191">
        <v>5135</v>
      </c>
      <c r="V34" s="144">
        <v>2776</v>
      </c>
      <c r="W34" s="145">
        <v>925.33333333333337</v>
      </c>
      <c r="X34" s="146">
        <v>37.013333333333335</v>
      </c>
      <c r="Y34" s="22"/>
    </row>
    <row r="35" spans="1:25">
      <c r="A35" s="275" t="s">
        <v>8</v>
      </c>
      <c r="B35" s="149" t="s">
        <v>98</v>
      </c>
      <c r="C35" s="192">
        <v>0</v>
      </c>
      <c r="D35" s="148">
        <v>0</v>
      </c>
      <c r="E35" s="148">
        <v>0</v>
      </c>
      <c r="F35" s="148">
        <v>0</v>
      </c>
      <c r="G35" s="148">
        <v>0</v>
      </c>
      <c r="H35" s="148">
        <v>0</v>
      </c>
      <c r="I35" s="148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148">
        <v>75</v>
      </c>
      <c r="P35" s="148">
        <v>75</v>
      </c>
      <c r="Q35" s="148">
        <v>187</v>
      </c>
      <c r="R35" s="148">
        <v>262</v>
      </c>
      <c r="S35" s="148">
        <v>200</v>
      </c>
      <c r="T35" s="149">
        <v>462</v>
      </c>
      <c r="U35" s="193">
        <v>462</v>
      </c>
      <c r="V35" s="177">
        <v>462</v>
      </c>
      <c r="W35" s="148">
        <v>154</v>
      </c>
      <c r="X35" s="178">
        <v>6.16</v>
      </c>
      <c r="Y35" s="22"/>
    </row>
    <row r="36" spans="1:25">
      <c r="A36" s="273"/>
      <c r="B36" s="150" t="s">
        <v>99</v>
      </c>
      <c r="C36" s="185">
        <v>0</v>
      </c>
      <c r="D36" s="139">
        <v>0</v>
      </c>
      <c r="E36" s="139">
        <v>0</v>
      </c>
      <c r="F36" s="139">
        <v>0</v>
      </c>
      <c r="G36" s="139">
        <v>0</v>
      </c>
      <c r="H36" s="139">
        <v>0</v>
      </c>
      <c r="I36" s="139">
        <v>0</v>
      </c>
      <c r="J36" s="139">
        <v>0</v>
      </c>
      <c r="K36" s="139">
        <v>0</v>
      </c>
      <c r="L36" s="139">
        <v>0</v>
      </c>
      <c r="M36" s="139">
        <v>0</v>
      </c>
      <c r="N36" s="139">
        <v>129</v>
      </c>
      <c r="O36" s="139">
        <v>93</v>
      </c>
      <c r="P36" s="139">
        <v>222</v>
      </c>
      <c r="Q36" s="139">
        <v>227</v>
      </c>
      <c r="R36" s="139">
        <v>449</v>
      </c>
      <c r="S36" s="139">
        <v>416</v>
      </c>
      <c r="T36" s="150">
        <v>865</v>
      </c>
      <c r="U36" s="186">
        <v>865</v>
      </c>
      <c r="V36" s="138">
        <v>736</v>
      </c>
      <c r="W36" s="139">
        <v>245.33333333333334</v>
      </c>
      <c r="X36" s="140">
        <v>9.8133333333333344</v>
      </c>
      <c r="Y36" s="22"/>
    </row>
    <row r="37" spans="1:25">
      <c r="A37" s="273"/>
      <c r="B37" s="187" t="s">
        <v>100</v>
      </c>
      <c r="C37" s="188">
        <v>0</v>
      </c>
      <c r="D37" s="189">
        <v>0</v>
      </c>
      <c r="E37" s="189">
        <v>0</v>
      </c>
      <c r="F37" s="189">
        <v>0</v>
      </c>
      <c r="G37" s="189">
        <v>0</v>
      </c>
      <c r="H37" s="189">
        <v>0</v>
      </c>
      <c r="I37" s="189">
        <v>0</v>
      </c>
      <c r="J37" s="189">
        <v>0</v>
      </c>
      <c r="K37" s="189">
        <v>0</v>
      </c>
      <c r="L37" s="189">
        <v>0</v>
      </c>
      <c r="M37" s="189">
        <v>0</v>
      </c>
      <c r="N37" s="189">
        <v>129</v>
      </c>
      <c r="O37" s="189">
        <v>168</v>
      </c>
      <c r="P37" s="189">
        <v>297</v>
      </c>
      <c r="Q37" s="189">
        <v>414</v>
      </c>
      <c r="R37" s="189">
        <v>711</v>
      </c>
      <c r="S37" s="189">
        <v>616</v>
      </c>
      <c r="T37" s="187">
        <v>1327</v>
      </c>
      <c r="U37" s="186">
        <v>1327</v>
      </c>
      <c r="V37" s="138">
        <v>1198</v>
      </c>
      <c r="W37" s="139">
        <v>399.33333333333331</v>
      </c>
      <c r="X37" s="140">
        <v>15.973333333333333</v>
      </c>
      <c r="Y37" s="22"/>
    </row>
    <row r="38" spans="1:25">
      <c r="A38" s="276"/>
      <c r="B38" s="151" t="s">
        <v>101</v>
      </c>
      <c r="C38" s="190">
        <v>0</v>
      </c>
      <c r="D38" s="145">
        <v>0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146</v>
      </c>
      <c r="N38" s="145">
        <v>146</v>
      </c>
      <c r="O38" s="145">
        <v>224</v>
      </c>
      <c r="P38" s="145">
        <v>370</v>
      </c>
      <c r="Q38" s="145">
        <v>335</v>
      </c>
      <c r="R38" s="145">
        <v>705</v>
      </c>
      <c r="S38" s="145">
        <v>414</v>
      </c>
      <c r="T38" s="151">
        <v>1119</v>
      </c>
      <c r="U38" s="191">
        <v>1119</v>
      </c>
      <c r="V38" s="144">
        <v>973</v>
      </c>
      <c r="W38" s="145">
        <v>324.33333333333331</v>
      </c>
      <c r="X38" s="146">
        <v>12.973333333333333</v>
      </c>
      <c r="Y38" s="22"/>
    </row>
    <row r="39" spans="1:25">
      <c r="A39" s="275" t="s">
        <v>9</v>
      </c>
      <c r="B39" s="149" t="s">
        <v>98</v>
      </c>
      <c r="C39" s="192">
        <v>0</v>
      </c>
      <c r="D39" s="148">
        <v>0</v>
      </c>
      <c r="E39" s="148">
        <v>0</v>
      </c>
      <c r="F39" s="148">
        <v>0</v>
      </c>
      <c r="G39" s="148">
        <v>0</v>
      </c>
      <c r="H39" s="148">
        <v>0</v>
      </c>
      <c r="I39" s="148">
        <v>0</v>
      </c>
      <c r="J39" s="148">
        <v>0</v>
      </c>
      <c r="K39" s="148">
        <v>0</v>
      </c>
      <c r="L39" s="148">
        <v>0</v>
      </c>
      <c r="M39" s="148">
        <v>0</v>
      </c>
      <c r="N39" s="148">
        <v>0</v>
      </c>
      <c r="O39" s="148">
        <v>12</v>
      </c>
      <c r="P39" s="148">
        <v>12</v>
      </c>
      <c r="Q39" s="148">
        <v>50</v>
      </c>
      <c r="R39" s="148">
        <v>62</v>
      </c>
      <c r="S39" s="148">
        <v>44</v>
      </c>
      <c r="T39" s="149">
        <v>106</v>
      </c>
      <c r="U39" s="193">
        <v>106</v>
      </c>
      <c r="V39" s="177">
        <v>106</v>
      </c>
      <c r="W39" s="148">
        <v>35.333333333333336</v>
      </c>
      <c r="X39" s="178">
        <v>1.4133333333333333</v>
      </c>
      <c r="Y39" s="22"/>
    </row>
    <row r="40" spans="1:25">
      <c r="A40" s="273"/>
      <c r="B40" s="150" t="s">
        <v>99</v>
      </c>
      <c r="C40" s="185">
        <v>0</v>
      </c>
      <c r="D40" s="139">
        <v>0</v>
      </c>
      <c r="E40" s="139">
        <v>0</v>
      </c>
      <c r="F40" s="139">
        <v>0</v>
      </c>
      <c r="G40" s="139">
        <v>0</v>
      </c>
      <c r="H40" s="139">
        <v>0</v>
      </c>
      <c r="I40" s="139">
        <v>0</v>
      </c>
      <c r="J40" s="139">
        <v>0</v>
      </c>
      <c r="K40" s="139">
        <v>0</v>
      </c>
      <c r="L40" s="139">
        <v>0</v>
      </c>
      <c r="M40" s="139">
        <v>7</v>
      </c>
      <c r="N40" s="139">
        <v>7</v>
      </c>
      <c r="O40" s="139">
        <v>88</v>
      </c>
      <c r="P40" s="139">
        <v>95</v>
      </c>
      <c r="Q40" s="139">
        <v>72</v>
      </c>
      <c r="R40" s="139">
        <v>170</v>
      </c>
      <c r="S40" s="139">
        <v>65</v>
      </c>
      <c r="T40" s="150">
        <v>235</v>
      </c>
      <c r="U40" s="186">
        <v>235</v>
      </c>
      <c r="V40" s="138">
        <v>225</v>
      </c>
      <c r="W40" s="139">
        <v>75</v>
      </c>
      <c r="X40" s="140">
        <v>3</v>
      </c>
      <c r="Y40" s="22"/>
    </row>
    <row r="41" spans="1:25">
      <c r="A41" s="273"/>
      <c r="B41" s="187" t="s">
        <v>100</v>
      </c>
      <c r="C41" s="188">
        <v>0</v>
      </c>
      <c r="D41" s="189">
        <v>0</v>
      </c>
      <c r="E41" s="189">
        <v>0</v>
      </c>
      <c r="F41" s="189">
        <v>0</v>
      </c>
      <c r="G41" s="189">
        <v>0</v>
      </c>
      <c r="H41" s="189">
        <v>0</v>
      </c>
      <c r="I41" s="189">
        <v>0</v>
      </c>
      <c r="J41" s="189">
        <v>0</v>
      </c>
      <c r="K41" s="189">
        <v>0</v>
      </c>
      <c r="L41" s="189">
        <v>0</v>
      </c>
      <c r="M41" s="189">
        <v>7</v>
      </c>
      <c r="N41" s="189">
        <v>7</v>
      </c>
      <c r="O41" s="189">
        <v>100</v>
      </c>
      <c r="P41" s="189">
        <v>107</v>
      </c>
      <c r="Q41" s="189">
        <v>122</v>
      </c>
      <c r="R41" s="189">
        <v>232</v>
      </c>
      <c r="S41" s="189">
        <v>109</v>
      </c>
      <c r="T41" s="187">
        <v>341</v>
      </c>
      <c r="U41" s="186">
        <v>341</v>
      </c>
      <c r="V41" s="138">
        <v>331</v>
      </c>
      <c r="W41" s="139">
        <v>110.33333333333333</v>
      </c>
      <c r="X41" s="140">
        <v>4.4133333333333331</v>
      </c>
      <c r="Y41" s="22"/>
    </row>
    <row r="42" spans="1:25">
      <c r="A42" s="276"/>
      <c r="B42" s="151" t="s">
        <v>101</v>
      </c>
      <c r="C42" s="190">
        <v>0</v>
      </c>
      <c r="D42" s="145">
        <v>0</v>
      </c>
      <c r="E42" s="145">
        <v>0</v>
      </c>
      <c r="F42" s="145">
        <v>0</v>
      </c>
      <c r="G42" s="145">
        <v>0</v>
      </c>
      <c r="H42" s="145">
        <v>0</v>
      </c>
      <c r="I42" s="145">
        <v>0</v>
      </c>
      <c r="J42" s="145">
        <v>0</v>
      </c>
      <c r="K42" s="145">
        <v>0</v>
      </c>
      <c r="L42" s="145">
        <v>0</v>
      </c>
      <c r="M42" s="145">
        <v>60</v>
      </c>
      <c r="N42" s="145">
        <v>60</v>
      </c>
      <c r="O42" s="145">
        <v>90</v>
      </c>
      <c r="P42" s="145">
        <v>150</v>
      </c>
      <c r="Q42" s="145">
        <v>108</v>
      </c>
      <c r="R42" s="145">
        <v>258</v>
      </c>
      <c r="S42" s="145">
        <v>120</v>
      </c>
      <c r="T42" s="151">
        <v>378</v>
      </c>
      <c r="U42" s="191">
        <v>378</v>
      </c>
      <c r="V42" s="144">
        <v>318</v>
      </c>
      <c r="W42" s="145">
        <v>106</v>
      </c>
      <c r="X42" s="146">
        <v>4.24</v>
      </c>
      <c r="Y42" s="22"/>
    </row>
    <row r="43" spans="1:25">
      <c r="A43" s="275" t="s">
        <v>10</v>
      </c>
      <c r="B43" s="149" t="s">
        <v>98</v>
      </c>
      <c r="C43" s="192">
        <v>0</v>
      </c>
      <c r="D43" s="148">
        <v>0</v>
      </c>
      <c r="E43" s="148">
        <v>0</v>
      </c>
      <c r="F43" s="148">
        <v>0</v>
      </c>
      <c r="G43" s="148">
        <v>0</v>
      </c>
      <c r="H43" s="148">
        <v>0</v>
      </c>
      <c r="I43" s="148">
        <v>20</v>
      </c>
      <c r="J43" s="148">
        <v>20</v>
      </c>
      <c r="K43" s="148">
        <v>11.2</v>
      </c>
      <c r="L43" s="148">
        <v>31.2</v>
      </c>
      <c r="M43" s="148">
        <v>40.5</v>
      </c>
      <c r="N43" s="148">
        <v>71.699999999999989</v>
      </c>
      <c r="O43" s="148">
        <v>234</v>
      </c>
      <c r="P43" s="148">
        <v>305.7</v>
      </c>
      <c r="Q43" s="148">
        <v>385.1</v>
      </c>
      <c r="R43" s="148">
        <v>701.8</v>
      </c>
      <c r="S43" s="148">
        <v>490.2</v>
      </c>
      <c r="T43" s="149">
        <v>1192</v>
      </c>
      <c r="U43" s="193">
        <v>1192</v>
      </c>
      <c r="V43" s="177">
        <v>1120.3</v>
      </c>
      <c r="W43" s="148">
        <v>373.43333333333334</v>
      </c>
      <c r="X43" s="178">
        <v>14.937333333333333</v>
      </c>
      <c r="Y43" s="22"/>
    </row>
    <row r="44" spans="1:25">
      <c r="A44" s="273"/>
      <c r="B44" s="150" t="s">
        <v>99</v>
      </c>
      <c r="C44" s="185">
        <v>0</v>
      </c>
      <c r="D44" s="139">
        <v>0</v>
      </c>
      <c r="E44" s="139">
        <v>0</v>
      </c>
      <c r="F44" s="139">
        <v>0</v>
      </c>
      <c r="G44" s="139">
        <v>0</v>
      </c>
      <c r="H44" s="139">
        <v>0</v>
      </c>
      <c r="I44" s="139">
        <v>27</v>
      </c>
      <c r="J44" s="139">
        <v>27</v>
      </c>
      <c r="K44" s="139">
        <v>35</v>
      </c>
      <c r="L44" s="139">
        <v>62</v>
      </c>
      <c r="M44" s="139">
        <v>32</v>
      </c>
      <c r="N44" s="139">
        <v>94</v>
      </c>
      <c r="O44" s="139">
        <v>543.70000000000005</v>
      </c>
      <c r="P44" s="139">
        <v>637.70000000000005</v>
      </c>
      <c r="Q44" s="139">
        <v>248.5</v>
      </c>
      <c r="R44" s="139">
        <v>1404.7</v>
      </c>
      <c r="S44" s="139">
        <v>1001.8</v>
      </c>
      <c r="T44" s="150">
        <v>2406.5</v>
      </c>
      <c r="U44" s="186">
        <v>2406.5</v>
      </c>
      <c r="V44" s="138">
        <v>2312.5</v>
      </c>
      <c r="W44" s="139">
        <v>770.83333333333337</v>
      </c>
      <c r="X44" s="140">
        <v>30.833333333333336</v>
      </c>
      <c r="Y44" s="22"/>
    </row>
    <row r="45" spans="1:25">
      <c r="A45" s="273"/>
      <c r="B45" s="187" t="s">
        <v>100</v>
      </c>
      <c r="C45" s="188">
        <v>0</v>
      </c>
      <c r="D45" s="189">
        <v>0</v>
      </c>
      <c r="E45" s="189">
        <v>0</v>
      </c>
      <c r="F45" s="189">
        <v>0</v>
      </c>
      <c r="G45" s="189">
        <v>0</v>
      </c>
      <c r="H45" s="189">
        <v>0</v>
      </c>
      <c r="I45" s="189">
        <v>47</v>
      </c>
      <c r="J45" s="189">
        <v>47</v>
      </c>
      <c r="K45" s="189">
        <v>46.2</v>
      </c>
      <c r="L45" s="189">
        <v>93.2</v>
      </c>
      <c r="M45" s="189">
        <v>72.5</v>
      </c>
      <c r="N45" s="189">
        <v>165.7</v>
      </c>
      <c r="O45" s="189">
        <v>777.7</v>
      </c>
      <c r="P45" s="189">
        <v>943.40000000000009</v>
      </c>
      <c r="Q45" s="189">
        <v>633.6</v>
      </c>
      <c r="R45" s="189">
        <v>2106.5</v>
      </c>
      <c r="S45" s="189">
        <v>1492</v>
      </c>
      <c r="T45" s="187">
        <v>3598.5</v>
      </c>
      <c r="U45" s="186">
        <v>3598.5</v>
      </c>
      <c r="V45" s="138">
        <v>3432.8</v>
      </c>
      <c r="W45" s="139">
        <v>1144.2666666666667</v>
      </c>
      <c r="X45" s="140">
        <v>45.770666666666664</v>
      </c>
      <c r="Y45" s="22"/>
    </row>
    <row r="46" spans="1:25">
      <c r="A46" s="276"/>
      <c r="B46" s="151" t="s">
        <v>101</v>
      </c>
      <c r="C46" s="190">
        <v>0</v>
      </c>
      <c r="D46" s="145">
        <v>0</v>
      </c>
      <c r="E46" s="145">
        <v>0</v>
      </c>
      <c r="F46" s="145">
        <v>0</v>
      </c>
      <c r="G46" s="145">
        <v>16</v>
      </c>
      <c r="H46" s="145">
        <v>16</v>
      </c>
      <c r="I46" s="145">
        <v>203</v>
      </c>
      <c r="J46" s="145">
        <v>219</v>
      </c>
      <c r="K46" s="145">
        <v>55</v>
      </c>
      <c r="L46" s="145">
        <v>274</v>
      </c>
      <c r="M46" s="145">
        <v>147</v>
      </c>
      <c r="N46" s="145">
        <v>421</v>
      </c>
      <c r="O46" s="145">
        <v>367</v>
      </c>
      <c r="P46" s="145">
        <v>788</v>
      </c>
      <c r="Q46" s="145">
        <v>360</v>
      </c>
      <c r="R46" s="145">
        <v>1148</v>
      </c>
      <c r="S46" s="145">
        <v>357</v>
      </c>
      <c r="T46" s="151">
        <v>1505</v>
      </c>
      <c r="U46" s="191">
        <v>1505</v>
      </c>
      <c r="V46" s="144">
        <v>1084</v>
      </c>
      <c r="W46" s="145">
        <v>361.33333333333331</v>
      </c>
      <c r="X46" s="146">
        <v>14.453333333333333</v>
      </c>
      <c r="Y46" s="22"/>
    </row>
    <row r="47" spans="1:25">
      <c r="A47" s="275" t="s">
        <v>11</v>
      </c>
      <c r="B47" s="149" t="s">
        <v>98</v>
      </c>
      <c r="C47" s="192">
        <v>0</v>
      </c>
      <c r="D47" s="148">
        <v>0</v>
      </c>
      <c r="E47" s="148">
        <v>0</v>
      </c>
      <c r="F47" s="148">
        <v>0</v>
      </c>
      <c r="G47" s="148">
        <v>0</v>
      </c>
      <c r="H47" s="148">
        <v>0</v>
      </c>
      <c r="I47" s="148">
        <v>0</v>
      </c>
      <c r="J47" s="148">
        <v>0</v>
      </c>
      <c r="K47" s="148">
        <v>0</v>
      </c>
      <c r="L47" s="148">
        <v>0</v>
      </c>
      <c r="M47" s="148">
        <v>4</v>
      </c>
      <c r="N47" s="148">
        <v>4</v>
      </c>
      <c r="O47" s="148">
        <v>6</v>
      </c>
      <c r="P47" s="148">
        <v>11</v>
      </c>
      <c r="Q47" s="148">
        <v>40</v>
      </c>
      <c r="R47" s="148">
        <v>51</v>
      </c>
      <c r="S47" s="148">
        <v>115</v>
      </c>
      <c r="T47" s="149">
        <v>166</v>
      </c>
      <c r="U47" s="193">
        <v>166</v>
      </c>
      <c r="V47" s="177">
        <v>161</v>
      </c>
      <c r="W47" s="148">
        <v>53.666666666666664</v>
      </c>
      <c r="X47" s="178">
        <v>2.1466666666666665</v>
      </c>
      <c r="Y47" s="22"/>
    </row>
    <row r="48" spans="1:25">
      <c r="A48" s="273"/>
      <c r="B48" s="150" t="s">
        <v>99</v>
      </c>
      <c r="C48" s="185">
        <v>0</v>
      </c>
      <c r="D48" s="139">
        <v>0</v>
      </c>
      <c r="E48" s="139">
        <v>0</v>
      </c>
      <c r="F48" s="139">
        <v>0</v>
      </c>
      <c r="G48" s="139">
        <v>0</v>
      </c>
      <c r="H48" s="139">
        <v>0</v>
      </c>
      <c r="I48" s="139">
        <v>0</v>
      </c>
      <c r="J48" s="139">
        <v>0</v>
      </c>
      <c r="K48" s="139">
        <v>0</v>
      </c>
      <c r="L48" s="139">
        <v>0</v>
      </c>
      <c r="M48" s="139">
        <v>13</v>
      </c>
      <c r="N48" s="139">
        <v>13</v>
      </c>
      <c r="O48" s="139">
        <v>137</v>
      </c>
      <c r="P48" s="139">
        <v>150</v>
      </c>
      <c r="Q48" s="139">
        <v>62</v>
      </c>
      <c r="R48" s="139">
        <v>244</v>
      </c>
      <c r="S48" s="139">
        <v>75</v>
      </c>
      <c r="T48" s="150">
        <v>319</v>
      </c>
      <c r="U48" s="186">
        <v>319</v>
      </c>
      <c r="V48" s="138">
        <v>306</v>
      </c>
      <c r="W48" s="139">
        <v>102</v>
      </c>
      <c r="X48" s="140">
        <v>4.08</v>
      </c>
      <c r="Y48" s="22"/>
    </row>
    <row r="49" spans="1:25">
      <c r="A49" s="273"/>
      <c r="B49" s="187" t="s">
        <v>100</v>
      </c>
      <c r="C49" s="188">
        <v>0</v>
      </c>
      <c r="D49" s="189">
        <v>0</v>
      </c>
      <c r="E49" s="189">
        <v>0</v>
      </c>
      <c r="F49" s="189">
        <v>0</v>
      </c>
      <c r="G49" s="189">
        <v>0</v>
      </c>
      <c r="H49" s="189">
        <v>0</v>
      </c>
      <c r="I49" s="189">
        <v>0</v>
      </c>
      <c r="J49" s="189">
        <v>0</v>
      </c>
      <c r="K49" s="189">
        <v>0</v>
      </c>
      <c r="L49" s="189">
        <v>0</v>
      </c>
      <c r="M49" s="189">
        <v>17</v>
      </c>
      <c r="N49" s="189">
        <v>17</v>
      </c>
      <c r="O49" s="189">
        <v>143</v>
      </c>
      <c r="P49" s="189">
        <v>161</v>
      </c>
      <c r="Q49" s="189">
        <v>102</v>
      </c>
      <c r="R49" s="189">
        <v>295</v>
      </c>
      <c r="S49" s="189">
        <v>190</v>
      </c>
      <c r="T49" s="187">
        <v>485</v>
      </c>
      <c r="U49" s="186">
        <v>485</v>
      </c>
      <c r="V49" s="138">
        <v>467</v>
      </c>
      <c r="W49" s="139">
        <v>155.66666666666666</v>
      </c>
      <c r="X49" s="140">
        <v>6.2266666666666666</v>
      </c>
      <c r="Y49" s="22"/>
    </row>
    <row r="50" spans="1:25">
      <c r="A50" s="276"/>
      <c r="B50" s="151" t="s">
        <v>101</v>
      </c>
      <c r="C50" s="190">
        <v>0</v>
      </c>
      <c r="D50" s="145">
        <v>0</v>
      </c>
      <c r="E50" s="145">
        <v>0</v>
      </c>
      <c r="F50" s="145">
        <v>0</v>
      </c>
      <c r="G50" s="145">
        <v>0</v>
      </c>
      <c r="H50" s="145">
        <v>0</v>
      </c>
      <c r="I50" s="145">
        <v>0</v>
      </c>
      <c r="J50" s="145">
        <v>0</v>
      </c>
      <c r="K50" s="145">
        <v>0</v>
      </c>
      <c r="L50" s="145">
        <v>0</v>
      </c>
      <c r="M50" s="145">
        <v>110</v>
      </c>
      <c r="N50" s="145">
        <v>110</v>
      </c>
      <c r="O50" s="145">
        <v>194</v>
      </c>
      <c r="P50" s="145">
        <v>304</v>
      </c>
      <c r="Q50" s="145">
        <v>326</v>
      </c>
      <c r="R50" s="145">
        <v>630</v>
      </c>
      <c r="S50" s="145">
        <v>344</v>
      </c>
      <c r="T50" s="151">
        <v>974</v>
      </c>
      <c r="U50" s="191">
        <v>974</v>
      </c>
      <c r="V50" s="144">
        <v>864</v>
      </c>
      <c r="W50" s="145">
        <v>288</v>
      </c>
      <c r="X50" s="146">
        <v>11.52</v>
      </c>
      <c r="Y50" s="22"/>
    </row>
    <row r="51" spans="1:25">
      <c r="A51" s="275" t="s">
        <v>102</v>
      </c>
      <c r="B51" s="149" t="s">
        <v>98</v>
      </c>
      <c r="C51" s="192">
        <v>903</v>
      </c>
      <c r="D51" s="148">
        <v>903</v>
      </c>
      <c r="E51" s="148">
        <v>667</v>
      </c>
      <c r="F51" s="148">
        <v>2189</v>
      </c>
      <c r="G51" s="148">
        <v>1861</v>
      </c>
      <c r="H51" s="148">
        <v>4050</v>
      </c>
      <c r="I51" s="148">
        <v>2137</v>
      </c>
      <c r="J51" s="148">
        <v>6187</v>
      </c>
      <c r="K51" s="148">
        <v>1975</v>
      </c>
      <c r="L51" s="148">
        <v>8162</v>
      </c>
      <c r="M51" s="148">
        <v>3249</v>
      </c>
      <c r="N51" s="148">
        <v>11411</v>
      </c>
      <c r="O51" s="148">
        <v>2822</v>
      </c>
      <c r="P51" s="148">
        <v>14233</v>
      </c>
      <c r="Q51" s="148">
        <v>2395</v>
      </c>
      <c r="R51" s="148">
        <v>16628</v>
      </c>
      <c r="S51" s="148">
        <v>2851</v>
      </c>
      <c r="T51" s="149">
        <v>19479</v>
      </c>
      <c r="U51" s="193">
        <v>19479</v>
      </c>
      <c r="V51" s="177">
        <v>8068</v>
      </c>
      <c r="W51" s="148">
        <v>2689.3333333333335</v>
      </c>
      <c r="X51" s="178">
        <v>107.57333333333334</v>
      </c>
      <c r="Y51" s="22"/>
    </row>
    <row r="52" spans="1:25">
      <c r="A52" s="273"/>
      <c r="B52" s="150" t="s">
        <v>99</v>
      </c>
      <c r="C52" s="185">
        <v>759</v>
      </c>
      <c r="D52" s="139">
        <v>759</v>
      </c>
      <c r="E52" s="139">
        <v>267</v>
      </c>
      <c r="F52" s="139">
        <v>1359</v>
      </c>
      <c r="G52" s="139">
        <v>795</v>
      </c>
      <c r="H52" s="139">
        <v>2154</v>
      </c>
      <c r="I52" s="139">
        <v>1099</v>
      </c>
      <c r="J52" s="139">
        <v>3253</v>
      </c>
      <c r="K52" s="139">
        <v>991</v>
      </c>
      <c r="L52" s="139">
        <v>4244</v>
      </c>
      <c r="M52" s="139">
        <v>1359</v>
      </c>
      <c r="N52" s="139">
        <v>5603</v>
      </c>
      <c r="O52" s="139">
        <v>2084</v>
      </c>
      <c r="P52" s="139">
        <v>7687</v>
      </c>
      <c r="Q52" s="139">
        <v>2863</v>
      </c>
      <c r="R52" s="139">
        <v>10550</v>
      </c>
      <c r="S52" s="139">
        <v>3524</v>
      </c>
      <c r="T52" s="150">
        <v>14074</v>
      </c>
      <c r="U52" s="186">
        <v>14074</v>
      </c>
      <c r="V52" s="138">
        <v>8471</v>
      </c>
      <c r="W52" s="139">
        <v>2823.6666666666665</v>
      </c>
      <c r="X52" s="140">
        <v>112.94666666666666</v>
      </c>
      <c r="Y52" s="22"/>
    </row>
    <row r="53" spans="1:25">
      <c r="A53" s="273"/>
      <c r="B53" s="187" t="s">
        <v>100</v>
      </c>
      <c r="C53" s="188">
        <v>1662</v>
      </c>
      <c r="D53" s="189">
        <v>1662</v>
      </c>
      <c r="E53" s="189">
        <v>934</v>
      </c>
      <c r="F53" s="189">
        <v>3548</v>
      </c>
      <c r="G53" s="189">
        <v>2656</v>
      </c>
      <c r="H53" s="189">
        <v>6204</v>
      </c>
      <c r="I53" s="189">
        <v>3236</v>
      </c>
      <c r="J53" s="189">
        <v>9440</v>
      </c>
      <c r="K53" s="189">
        <v>2966</v>
      </c>
      <c r="L53" s="189">
        <v>12406</v>
      </c>
      <c r="M53" s="189">
        <v>4608</v>
      </c>
      <c r="N53" s="189">
        <v>17014</v>
      </c>
      <c r="O53" s="189">
        <v>4906</v>
      </c>
      <c r="P53" s="189">
        <v>21920</v>
      </c>
      <c r="Q53" s="189">
        <v>5258</v>
      </c>
      <c r="R53" s="189">
        <v>27178</v>
      </c>
      <c r="S53" s="189">
        <v>6375</v>
      </c>
      <c r="T53" s="187">
        <v>33553</v>
      </c>
      <c r="U53" s="186">
        <v>33553</v>
      </c>
      <c r="V53" s="138">
        <v>16539</v>
      </c>
      <c r="W53" s="139">
        <v>5513</v>
      </c>
      <c r="X53" s="140">
        <v>220.52</v>
      </c>
      <c r="Y53" s="22"/>
    </row>
    <row r="54" spans="1:25">
      <c r="A54" s="276"/>
      <c r="B54" s="151" t="s">
        <v>101</v>
      </c>
      <c r="C54" s="190">
        <v>821</v>
      </c>
      <c r="D54" s="145">
        <v>821</v>
      </c>
      <c r="E54" s="145">
        <v>132</v>
      </c>
      <c r="F54" s="145">
        <v>821</v>
      </c>
      <c r="G54" s="145">
        <v>535</v>
      </c>
      <c r="H54" s="145">
        <v>2226</v>
      </c>
      <c r="I54" s="145">
        <v>888</v>
      </c>
      <c r="J54" s="145">
        <v>3114</v>
      </c>
      <c r="K54" s="145">
        <v>933</v>
      </c>
      <c r="L54" s="145">
        <v>4047</v>
      </c>
      <c r="M54" s="145">
        <v>1188</v>
      </c>
      <c r="N54" s="145">
        <v>5235</v>
      </c>
      <c r="O54" s="145">
        <v>1424</v>
      </c>
      <c r="P54" s="145">
        <v>6659</v>
      </c>
      <c r="Q54" s="145">
        <v>1338</v>
      </c>
      <c r="R54" s="145">
        <v>7997</v>
      </c>
      <c r="S54" s="145">
        <v>1387</v>
      </c>
      <c r="T54" s="151">
        <v>9384</v>
      </c>
      <c r="U54" s="191">
        <v>9302</v>
      </c>
      <c r="V54" s="144">
        <v>4149</v>
      </c>
      <c r="W54" s="145">
        <v>1383</v>
      </c>
      <c r="X54" s="146">
        <v>55.32</v>
      </c>
      <c r="Y54" s="22"/>
    </row>
    <row r="55" spans="1:25">
      <c r="A55" s="275" t="s">
        <v>103</v>
      </c>
      <c r="B55" s="149" t="s">
        <v>98</v>
      </c>
      <c r="C55" s="192">
        <v>194</v>
      </c>
      <c r="D55" s="148">
        <v>194</v>
      </c>
      <c r="E55" s="148">
        <v>559</v>
      </c>
      <c r="F55" s="148">
        <v>753</v>
      </c>
      <c r="G55" s="148">
        <v>1692</v>
      </c>
      <c r="H55" s="148">
        <v>2463</v>
      </c>
      <c r="I55" s="148">
        <v>2765</v>
      </c>
      <c r="J55" s="148">
        <v>5228</v>
      </c>
      <c r="K55" s="148">
        <v>3552</v>
      </c>
      <c r="L55" s="148">
        <v>8780</v>
      </c>
      <c r="M55" s="148">
        <v>3120</v>
      </c>
      <c r="N55" s="148">
        <v>11900</v>
      </c>
      <c r="O55" s="148">
        <v>2767</v>
      </c>
      <c r="P55" s="148">
        <v>14667</v>
      </c>
      <c r="Q55" s="148">
        <v>2213</v>
      </c>
      <c r="R55" s="148">
        <v>16880</v>
      </c>
      <c r="S55" s="148">
        <v>1372</v>
      </c>
      <c r="T55" s="149">
        <v>18252</v>
      </c>
      <c r="U55" s="193">
        <v>18252</v>
      </c>
      <c r="V55" s="177">
        <v>6352</v>
      </c>
      <c r="W55" s="148">
        <v>2117.3333333333335</v>
      </c>
      <c r="X55" s="178">
        <v>84.693333333333342</v>
      </c>
      <c r="Y55" s="22"/>
    </row>
    <row r="56" spans="1:25">
      <c r="A56" s="273"/>
      <c r="B56" s="150" t="s">
        <v>99</v>
      </c>
      <c r="C56" s="185">
        <v>372</v>
      </c>
      <c r="D56" s="139">
        <v>372</v>
      </c>
      <c r="E56" s="139">
        <v>81</v>
      </c>
      <c r="F56" s="139">
        <v>453</v>
      </c>
      <c r="G56" s="139">
        <v>212</v>
      </c>
      <c r="H56" s="139">
        <v>665</v>
      </c>
      <c r="I56" s="139">
        <v>167</v>
      </c>
      <c r="J56" s="139">
        <v>832</v>
      </c>
      <c r="K56" s="139">
        <v>322</v>
      </c>
      <c r="L56" s="139">
        <v>1154</v>
      </c>
      <c r="M56" s="139">
        <v>746</v>
      </c>
      <c r="N56" s="139">
        <v>1900</v>
      </c>
      <c r="O56" s="139">
        <v>867</v>
      </c>
      <c r="P56" s="139">
        <v>2767</v>
      </c>
      <c r="Q56" s="139">
        <v>880</v>
      </c>
      <c r="R56" s="139">
        <v>3647</v>
      </c>
      <c r="S56" s="139">
        <v>1151</v>
      </c>
      <c r="T56" s="150">
        <v>4798</v>
      </c>
      <c r="U56" s="186">
        <v>4798</v>
      </c>
      <c r="V56" s="138">
        <v>2898</v>
      </c>
      <c r="W56" s="139">
        <v>966</v>
      </c>
      <c r="X56" s="140">
        <v>38.64</v>
      </c>
      <c r="Y56" s="22"/>
    </row>
    <row r="57" spans="1:25">
      <c r="A57" s="273"/>
      <c r="B57" s="187" t="s">
        <v>100</v>
      </c>
      <c r="C57" s="188">
        <v>566</v>
      </c>
      <c r="D57" s="189">
        <v>566</v>
      </c>
      <c r="E57" s="189">
        <v>640</v>
      </c>
      <c r="F57" s="189">
        <v>1206</v>
      </c>
      <c r="G57" s="189">
        <v>1904</v>
      </c>
      <c r="H57" s="189">
        <v>3128</v>
      </c>
      <c r="I57" s="189">
        <v>2932</v>
      </c>
      <c r="J57" s="189">
        <v>6060</v>
      </c>
      <c r="K57" s="189">
        <v>3874</v>
      </c>
      <c r="L57" s="189">
        <v>9934</v>
      </c>
      <c r="M57" s="189">
        <v>3866</v>
      </c>
      <c r="N57" s="189">
        <v>13800</v>
      </c>
      <c r="O57" s="189">
        <v>3634</v>
      </c>
      <c r="P57" s="189">
        <v>17434</v>
      </c>
      <c r="Q57" s="189">
        <v>3093</v>
      </c>
      <c r="R57" s="189">
        <v>20527</v>
      </c>
      <c r="S57" s="189">
        <v>2523</v>
      </c>
      <c r="T57" s="187">
        <v>23050</v>
      </c>
      <c r="U57" s="186">
        <v>23050</v>
      </c>
      <c r="V57" s="138">
        <v>9250</v>
      </c>
      <c r="W57" s="139">
        <v>3083.3333333333335</v>
      </c>
      <c r="X57" s="140">
        <v>123.33333333333334</v>
      </c>
      <c r="Y57" s="22"/>
    </row>
    <row r="58" spans="1:25" ht="17.25" thickBot="1">
      <c r="A58" s="277"/>
      <c r="B58" s="167" t="s">
        <v>101</v>
      </c>
      <c r="C58" s="194">
        <v>1088</v>
      </c>
      <c r="D58" s="166">
        <v>1088</v>
      </c>
      <c r="E58" s="166">
        <v>452</v>
      </c>
      <c r="F58" s="166">
        <v>1540</v>
      </c>
      <c r="G58" s="166">
        <v>513</v>
      </c>
      <c r="H58" s="166">
        <v>2053</v>
      </c>
      <c r="I58" s="166">
        <v>602</v>
      </c>
      <c r="J58" s="166">
        <v>2655</v>
      </c>
      <c r="K58" s="166">
        <v>609</v>
      </c>
      <c r="L58" s="166">
        <v>3264</v>
      </c>
      <c r="M58" s="166">
        <v>747</v>
      </c>
      <c r="N58" s="166">
        <v>4011</v>
      </c>
      <c r="O58" s="166">
        <v>716</v>
      </c>
      <c r="P58" s="166">
        <v>4727</v>
      </c>
      <c r="Q58" s="166">
        <v>651</v>
      </c>
      <c r="R58" s="166">
        <v>5378</v>
      </c>
      <c r="S58" s="166">
        <v>707</v>
      </c>
      <c r="T58" s="167">
        <v>6085</v>
      </c>
      <c r="U58" s="195">
        <v>6085</v>
      </c>
      <c r="V58" s="179">
        <v>2074</v>
      </c>
      <c r="W58" s="166">
        <v>691.33333333333337</v>
      </c>
      <c r="X58" s="180">
        <v>27.653333333333336</v>
      </c>
      <c r="Y58" s="22"/>
    </row>
    <row r="59" spans="1:25">
      <c r="A59" s="272" t="s">
        <v>104</v>
      </c>
      <c r="B59" s="170" t="s">
        <v>98</v>
      </c>
      <c r="C59" s="183">
        <v>1097</v>
      </c>
      <c r="D59" s="136">
        <v>1097</v>
      </c>
      <c r="E59" s="136">
        <v>1226</v>
      </c>
      <c r="F59" s="136">
        <v>2942</v>
      </c>
      <c r="G59" s="136">
        <v>4364.5</v>
      </c>
      <c r="H59" s="136">
        <v>7324.5</v>
      </c>
      <c r="I59" s="136">
        <v>7626</v>
      </c>
      <c r="J59" s="136">
        <v>14950.5</v>
      </c>
      <c r="K59" s="136">
        <v>7247.2</v>
      </c>
      <c r="L59" s="136">
        <v>22197.7</v>
      </c>
      <c r="M59" s="136">
        <v>9858.5</v>
      </c>
      <c r="N59" s="136">
        <v>32056.2</v>
      </c>
      <c r="O59" s="136">
        <v>11444</v>
      </c>
      <c r="P59" s="136">
        <v>43538.2</v>
      </c>
      <c r="Q59" s="136">
        <v>16208.4</v>
      </c>
      <c r="R59" s="136">
        <v>59863.1</v>
      </c>
      <c r="S59" s="136">
        <v>17844.2</v>
      </c>
      <c r="T59" s="170">
        <v>77720.3</v>
      </c>
      <c r="U59" s="184">
        <v>77720.3</v>
      </c>
      <c r="V59" s="135">
        <v>47036.6</v>
      </c>
      <c r="W59" s="136">
        <v>15678.866666666667</v>
      </c>
      <c r="X59" s="137">
        <v>627.15466666666669</v>
      </c>
      <c r="Y59" s="22"/>
    </row>
    <row r="60" spans="1:25">
      <c r="A60" s="273"/>
      <c r="B60" s="150" t="s">
        <v>99</v>
      </c>
      <c r="C60" s="185">
        <v>1131</v>
      </c>
      <c r="D60" s="139">
        <v>1131</v>
      </c>
      <c r="E60" s="139">
        <v>348</v>
      </c>
      <c r="F60" s="139">
        <v>1812</v>
      </c>
      <c r="G60" s="139">
        <v>1816.5</v>
      </c>
      <c r="H60" s="139">
        <v>3628.5</v>
      </c>
      <c r="I60" s="139">
        <v>2875</v>
      </c>
      <c r="J60" s="139">
        <v>6503.5</v>
      </c>
      <c r="K60" s="139">
        <v>2432.5</v>
      </c>
      <c r="L60" s="139">
        <v>8936</v>
      </c>
      <c r="M60" s="139">
        <v>4132</v>
      </c>
      <c r="N60" s="139">
        <v>13197</v>
      </c>
      <c r="O60" s="139">
        <v>7931.9</v>
      </c>
      <c r="P60" s="139">
        <v>21211.9</v>
      </c>
      <c r="Q60" s="139">
        <v>9709</v>
      </c>
      <c r="R60" s="139">
        <v>31975.4</v>
      </c>
      <c r="S60" s="139">
        <v>13304.8</v>
      </c>
      <c r="T60" s="150">
        <v>45683.199999999997</v>
      </c>
      <c r="U60" s="186">
        <v>45683</v>
      </c>
      <c r="V60" s="138">
        <v>19964.7</v>
      </c>
      <c r="W60" s="139">
        <v>6654.9000000000005</v>
      </c>
      <c r="X60" s="140">
        <v>266.19600000000003</v>
      </c>
      <c r="Y60" s="22"/>
    </row>
    <row r="61" spans="1:25">
      <c r="A61" s="273"/>
      <c r="B61" s="187" t="s">
        <v>100</v>
      </c>
      <c r="C61" s="188">
        <v>2228</v>
      </c>
      <c r="D61" s="189">
        <v>2228</v>
      </c>
      <c r="E61" s="189">
        <v>1574</v>
      </c>
      <c r="F61" s="189">
        <v>4754</v>
      </c>
      <c r="G61" s="189">
        <v>6181</v>
      </c>
      <c r="H61" s="189">
        <v>10953</v>
      </c>
      <c r="I61" s="189">
        <v>10501</v>
      </c>
      <c r="J61" s="189">
        <v>21454</v>
      </c>
      <c r="K61" s="189">
        <v>9679.7000000000007</v>
      </c>
      <c r="L61" s="189">
        <v>31133.7</v>
      </c>
      <c r="M61" s="189">
        <v>13990.5</v>
      </c>
      <c r="N61" s="189">
        <v>45253.2</v>
      </c>
      <c r="O61" s="189">
        <v>19375.900000000001</v>
      </c>
      <c r="P61" s="189">
        <v>64750.100000000006</v>
      </c>
      <c r="Q61" s="189">
        <v>25917.399999999998</v>
      </c>
      <c r="R61" s="189">
        <v>91838.5</v>
      </c>
      <c r="S61" s="189">
        <v>31149</v>
      </c>
      <c r="T61" s="187">
        <v>123403.5</v>
      </c>
      <c r="U61" s="186">
        <v>123404</v>
      </c>
      <c r="V61" s="138">
        <v>67001.3</v>
      </c>
      <c r="W61" s="139">
        <v>22333.766666666666</v>
      </c>
      <c r="X61" s="140">
        <v>893.35066666666671</v>
      </c>
      <c r="Y61" s="22"/>
    </row>
    <row r="62" spans="1:25" ht="17.25" thickBot="1">
      <c r="A62" s="274"/>
      <c r="B62" s="174" t="s">
        <v>101</v>
      </c>
      <c r="C62" s="196">
        <v>1909</v>
      </c>
      <c r="D62" s="173">
        <v>1909</v>
      </c>
      <c r="E62" s="173">
        <v>584</v>
      </c>
      <c r="F62" s="173">
        <v>2361</v>
      </c>
      <c r="G62" s="173">
        <v>1745</v>
      </c>
      <c r="H62" s="173">
        <v>4976</v>
      </c>
      <c r="I62" s="173">
        <v>3027</v>
      </c>
      <c r="J62" s="173">
        <v>8003</v>
      </c>
      <c r="K62" s="173">
        <v>2813</v>
      </c>
      <c r="L62" s="173">
        <v>10816</v>
      </c>
      <c r="M62" s="173">
        <v>4074</v>
      </c>
      <c r="N62" s="173">
        <v>14890</v>
      </c>
      <c r="O62" s="173">
        <v>5766</v>
      </c>
      <c r="P62" s="173">
        <v>20656</v>
      </c>
      <c r="Q62" s="173">
        <v>5606</v>
      </c>
      <c r="R62" s="173">
        <v>26262</v>
      </c>
      <c r="S62" s="173">
        <v>6032</v>
      </c>
      <c r="T62" s="174">
        <v>32369</v>
      </c>
      <c r="U62" s="197">
        <v>32369</v>
      </c>
      <c r="V62" s="181">
        <v>17479</v>
      </c>
      <c r="W62" s="173">
        <v>5826.333333333333</v>
      </c>
      <c r="X62" s="182">
        <v>233.05333333333331</v>
      </c>
      <c r="Y62" s="22"/>
    </row>
    <row r="63" spans="1: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</row>
    <row r="64" spans="1: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</row>
    <row r="65" spans="1: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</row>
    <row r="66" spans="1: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</row>
    <row r="67" spans="1: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</row>
    <row r="68" spans="1: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</row>
    <row r="69" spans="1: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</row>
    <row r="70" spans="1: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</row>
    <row r="71" spans="1: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</row>
    <row r="72" spans="1: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</row>
    <row r="73" spans="1: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</row>
    <row r="74" spans="1: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</row>
    <row r="75" spans="1: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</row>
    <row r="76" spans="1: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</row>
    <row r="77" spans="1: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</row>
    <row r="78" spans="1: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</row>
    <row r="79" spans="1: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</row>
    <row r="80" spans="1: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</row>
    <row r="81" spans="1: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</row>
  </sheetData>
  <mergeCells count="27">
    <mergeCell ref="V4:X5"/>
    <mergeCell ref="A7:A10"/>
    <mergeCell ref="A11:A14"/>
    <mergeCell ref="A15:A18"/>
    <mergeCell ref="O4:P5"/>
    <mergeCell ref="Q4:R5"/>
    <mergeCell ref="S4:T5"/>
    <mergeCell ref="U4:U5"/>
    <mergeCell ref="G4:H5"/>
    <mergeCell ref="I4:J5"/>
    <mergeCell ref="K4:L5"/>
    <mergeCell ref="M4:N5"/>
    <mergeCell ref="A59:A62"/>
    <mergeCell ref="A4:A6"/>
    <mergeCell ref="B4:B6"/>
    <mergeCell ref="C4:D5"/>
    <mergeCell ref="E4:F5"/>
    <mergeCell ref="A39:A42"/>
    <mergeCell ref="A43:A46"/>
    <mergeCell ref="A47:A50"/>
    <mergeCell ref="A51:A54"/>
    <mergeCell ref="A55:A58"/>
    <mergeCell ref="A19:A22"/>
    <mergeCell ref="A23:A26"/>
    <mergeCell ref="A27:A30"/>
    <mergeCell ref="A31:A34"/>
    <mergeCell ref="A35:A38"/>
  </mergeCells>
  <phoneticPr fontId="2" type="noConversion"/>
  <pageMargins left="0.31496062992125984" right="0.31496062992125984" top="0.51181102362204722" bottom="0.35433070866141736" header="0.31496062992125984" footer="0.31496062992125984"/>
  <pageSetup paperSize="9" scale="7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49"/>
  <sheetViews>
    <sheetView zoomScale="7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H22" sqref="AH22"/>
    </sheetView>
  </sheetViews>
  <sheetFormatPr defaultColWidth="9" defaultRowHeight="16.5"/>
  <cols>
    <col min="1" max="2" width="9" style="1"/>
    <col min="3" max="3" width="9.125" style="1" bestFit="1" customWidth="1"/>
    <col min="4" max="4" width="0" style="1" hidden="1" customWidth="1"/>
    <col min="5" max="5" width="9.125" style="1" bestFit="1" customWidth="1"/>
    <col min="6" max="6" width="0" style="1" hidden="1" customWidth="1"/>
    <col min="7" max="7" width="9.125" style="1" bestFit="1" customWidth="1"/>
    <col min="8" max="8" width="0" style="1" hidden="1" customWidth="1"/>
    <col min="9" max="9" width="9.125" style="1" bestFit="1" customWidth="1"/>
    <col min="10" max="10" width="0" style="1" hidden="1" customWidth="1"/>
    <col min="11" max="11" width="9.125" style="1" bestFit="1" customWidth="1"/>
    <col min="12" max="12" width="0" style="1" hidden="1" customWidth="1"/>
    <col min="13" max="13" width="9.125" style="1" bestFit="1" customWidth="1"/>
    <col min="14" max="14" width="0" style="1" hidden="1" customWidth="1"/>
    <col min="15" max="15" width="9.125" style="1" bestFit="1" customWidth="1"/>
    <col min="16" max="16" width="0" style="1" hidden="1" customWidth="1"/>
    <col min="17" max="17" width="9.125" style="1" bestFit="1" customWidth="1"/>
    <col min="18" max="18" width="0" style="1" hidden="1" customWidth="1"/>
    <col min="19" max="19" width="9.125" style="1" bestFit="1" customWidth="1"/>
    <col min="20" max="20" width="0" style="1" hidden="1" customWidth="1"/>
    <col min="21" max="21" width="9.75" style="1" bestFit="1" customWidth="1"/>
    <col min="22" max="24" width="9.125" style="22" bestFit="1" customWidth="1"/>
    <col min="25" max="16384" width="9" style="1"/>
  </cols>
  <sheetData>
    <row r="1" spans="1:24" ht="38.25">
      <c r="G1" s="45" t="s">
        <v>46</v>
      </c>
    </row>
    <row r="2" spans="1:24" ht="17.25" thickBot="1">
      <c r="X2" s="127" t="s">
        <v>97</v>
      </c>
    </row>
    <row r="3" spans="1:24">
      <c r="A3" s="255" t="s">
        <v>54</v>
      </c>
      <c r="B3" s="258" t="s">
        <v>47</v>
      </c>
      <c r="C3" s="261" t="s">
        <v>55</v>
      </c>
      <c r="D3" s="242"/>
      <c r="E3" s="242" t="s">
        <v>56</v>
      </c>
      <c r="F3" s="242"/>
      <c r="G3" s="242" t="s">
        <v>48</v>
      </c>
      <c r="H3" s="242"/>
      <c r="I3" s="242" t="s">
        <v>49</v>
      </c>
      <c r="J3" s="242"/>
      <c r="K3" s="242" t="s">
        <v>57</v>
      </c>
      <c r="L3" s="242"/>
      <c r="M3" s="242" t="s">
        <v>50</v>
      </c>
      <c r="N3" s="242"/>
      <c r="O3" s="242" t="s">
        <v>51</v>
      </c>
      <c r="P3" s="242"/>
      <c r="Q3" s="242" t="s">
        <v>58</v>
      </c>
      <c r="R3" s="242"/>
      <c r="S3" s="242" t="s">
        <v>52</v>
      </c>
      <c r="T3" s="281"/>
      <c r="U3" s="270" t="s">
        <v>65</v>
      </c>
      <c r="V3" s="244" t="s">
        <v>59</v>
      </c>
      <c r="W3" s="245"/>
      <c r="X3" s="246"/>
    </row>
    <row r="4" spans="1:24" ht="17.25" thickBot="1">
      <c r="A4" s="256"/>
      <c r="B4" s="259"/>
      <c r="C4" s="262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82"/>
      <c r="U4" s="271"/>
      <c r="V4" s="247"/>
      <c r="W4" s="248"/>
      <c r="X4" s="249"/>
    </row>
    <row r="5" spans="1:24" ht="17.25" thickBot="1">
      <c r="A5" s="257"/>
      <c r="B5" s="260"/>
      <c r="C5" s="24" t="s">
        <v>0</v>
      </c>
      <c r="D5" s="128" t="s">
        <v>1</v>
      </c>
      <c r="E5" s="128" t="s">
        <v>0</v>
      </c>
      <c r="F5" s="128" t="s">
        <v>1</v>
      </c>
      <c r="G5" s="128" t="s">
        <v>0</v>
      </c>
      <c r="H5" s="128" t="s">
        <v>1</v>
      </c>
      <c r="I5" s="128" t="s">
        <v>0</v>
      </c>
      <c r="J5" s="128" t="s">
        <v>1</v>
      </c>
      <c r="K5" s="128" t="s">
        <v>0</v>
      </c>
      <c r="L5" s="128" t="s">
        <v>1</v>
      </c>
      <c r="M5" s="128" t="s">
        <v>0</v>
      </c>
      <c r="N5" s="128" t="s">
        <v>1</v>
      </c>
      <c r="O5" s="128" t="s">
        <v>0</v>
      </c>
      <c r="P5" s="128" t="s">
        <v>1</v>
      </c>
      <c r="Q5" s="128" t="s">
        <v>0</v>
      </c>
      <c r="R5" s="128" t="s">
        <v>1</v>
      </c>
      <c r="S5" s="128" t="s">
        <v>0</v>
      </c>
      <c r="T5" s="25" t="s">
        <v>1</v>
      </c>
      <c r="U5" s="26" t="s">
        <v>1</v>
      </c>
      <c r="V5" s="27" t="s">
        <v>1</v>
      </c>
      <c r="W5" s="28" t="s">
        <v>60</v>
      </c>
      <c r="X5" s="29" t="s">
        <v>61</v>
      </c>
    </row>
    <row r="6" spans="1:24">
      <c r="A6" s="286" t="s">
        <v>66</v>
      </c>
      <c r="B6" s="39" t="s">
        <v>62</v>
      </c>
      <c r="C6" s="50">
        <v>0</v>
      </c>
      <c r="D6" s="129">
        <v>0</v>
      </c>
      <c r="E6" s="129">
        <v>0</v>
      </c>
      <c r="F6" s="129">
        <v>0</v>
      </c>
      <c r="G6" s="129">
        <v>0</v>
      </c>
      <c r="H6" s="129">
        <v>0</v>
      </c>
      <c r="I6" s="129">
        <v>0</v>
      </c>
      <c r="J6" s="129">
        <v>0</v>
      </c>
      <c r="K6" s="129">
        <v>0</v>
      </c>
      <c r="L6" s="129">
        <v>0</v>
      </c>
      <c r="M6" s="129">
        <v>0</v>
      </c>
      <c r="N6" s="129">
        <v>0</v>
      </c>
      <c r="O6" s="129">
        <v>0</v>
      </c>
      <c r="P6" s="129">
        <v>0</v>
      </c>
      <c r="Q6" s="129">
        <v>11</v>
      </c>
      <c r="R6" s="129">
        <v>11</v>
      </c>
      <c r="S6" s="129">
        <v>25</v>
      </c>
      <c r="T6" s="39">
        <v>36</v>
      </c>
      <c r="U6" s="50">
        <v>36</v>
      </c>
      <c r="V6" s="135">
        <v>36</v>
      </c>
      <c r="W6" s="136">
        <v>12</v>
      </c>
      <c r="X6" s="137">
        <v>0.48</v>
      </c>
    </row>
    <row r="7" spans="1:24">
      <c r="A7" s="287"/>
      <c r="B7" s="40" t="s">
        <v>63</v>
      </c>
      <c r="C7" s="51">
        <v>0</v>
      </c>
      <c r="D7" s="130">
        <v>0</v>
      </c>
      <c r="E7" s="130">
        <v>0</v>
      </c>
      <c r="F7" s="130">
        <v>0</v>
      </c>
      <c r="G7" s="130">
        <v>0</v>
      </c>
      <c r="H7" s="130">
        <v>0</v>
      </c>
      <c r="I7" s="130">
        <v>0</v>
      </c>
      <c r="J7" s="130">
        <v>0</v>
      </c>
      <c r="K7" s="130">
        <v>0</v>
      </c>
      <c r="L7" s="130">
        <v>0</v>
      </c>
      <c r="M7" s="130">
        <v>0</v>
      </c>
      <c r="N7" s="130">
        <v>0</v>
      </c>
      <c r="O7" s="130">
        <v>0</v>
      </c>
      <c r="P7" s="130">
        <v>0</v>
      </c>
      <c r="Q7" s="130">
        <v>212</v>
      </c>
      <c r="R7" s="130">
        <v>212</v>
      </c>
      <c r="S7" s="130">
        <v>71</v>
      </c>
      <c r="T7" s="40">
        <v>283</v>
      </c>
      <c r="U7" s="51">
        <v>283</v>
      </c>
      <c r="V7" s="138">
        <v>283</v>
      </c>
      <c r="W7" s="139">
        <v>94.333333333333329</v>
      </c>
      <c r="X7" s="140">
        <v>3.773333333333333</v>
      </c>
    </row>
    <row r="8" spans="1:24">
      <c r="A8" s="287"/>
      <c r="B8" s="41" t="s">
        <v>64</v>
      </c>
      <c r="C8" s="52">
        <v>0</v>
      </c>
      <c r="D8" s="131">
        <v>0</v>
      </c>
      <c r="E8" s="131">
        <v>0</v>
      </c>
      <c r="F8" s="131">
        <v>0</v>
      </c>
      <c r="G8" s="131">
        <v>0</v>
      </c>
      <c r="H8" s="131">
        <v>0</v>
      </c>
      <c r="I8" s="131">
        <v>0</v>
      </c>
      <c r="J8" s="131">
        <v>0</v>
      </c>
      <c r="K8" s="131">
        <v>0</v>
      </c>
      <c r="L8" s="131">
        <v>0</v>
      </c>
      <c r="M8" s="131">
        <v>0</v>
      </c>
      <c r="N8" s="131">
        <v>0</v>
      </c>
      <c r="O8" s="131">
        <v>0</v>
      </c>
      <c r="P8" s="131">
        <v>0</v>
      </c>
      <c r="Q8" s="131">
        <v>223</v>
      </c>
      <c r="R8" s="131">
        <v>223</v>
      </c>
      <c r="S8" s="131">
        <v>96</v>
      </c>
      <c r="T8" s="41">
        <v>319</v>
      </c>
      <c r="U8" s="52">
        <v>319</v>
      </c>
      <c r="V8" s="138">
        <v>319</v>
      </c>
      <c r="W8" s="139">
        <v>106.33333333333333</v>
      </c>
      <c r="X8" s="140">
        <v>4.253333333333333</v>
      </c>
    </row>
    <row r="9" spans="1:24">
      <c r="A9" s="288"/>
      <c r="B9" s="141" t="s">
        <v>53</v>
      </c>
      <c r="C9" s="142">
        <v>0</v>
      </c>
      <c r="D9" s="143">
        <v>0</v>
      </c>
      <c r="E9" s="143">
        <v>0</v>
      </c>
      <c r="F9" s="143">
        <v>0</v>
      </c>
      <c r="G9" s="143">
        <v>0</v>
      </c>
      <c r="H9" s="143">
        <v>0</v>
      </c>
      <c r="I9" s="143">
        <v>0</v>
      </c>
      <c r="J9" s="143">
        <v>0</v>
      </c>
      <c r="K9" s="143">
        <v>0</v>
      </c>
      <c r="L9" s="143">
        <v>0</v>
      </c>
      <c r="M9" s="143">
        <v>0</v>
      </c>
      <c r="N9" s="143">
        <v>0</v>
      </c>
      <c r="O9" s="143">
        <v>51</v>
      </c>
      <c r="P9" s="143">
        <v>51</v>
      </c>
      <c r="Q9" s="143">
        <v>181</v>
      </c>
      <c r="R9" s="143">
        <v>232</v>
      </c>
      <c r="S9" s="143">
        <v>225</v>
      </c>
      <c r="T9" s="141">
        <v>457</v>
      </c>
      <c r="U9" s="142">
        <v>457</v>
      </c>
      <c r="V9" s="144">
        <v>457</v>
      </c>
      <c r="W9" s="145">
        <v>152.33333333333334</v>
      </c>
      <c r="X9" s="146">
        <v>6.0933333333333337</v>
      </c>
    </row>
    <row r="10" spans="1:24">
      <c r="A10" s="283" t="s">
        <v>2</v>
      </c>
      <c r="B10" s="152" t="s">
        <v>62</v>
      </c>
      <c r="C10" s="159">
        <v>0</v>
      </c>
      <c r="D10" s="147">
        <v>0</v>
      </c>
      <c r="E10" s="147">
        <v>6</v>
      </c>
      <c r="F10" s="147">
        <v>6</v>
      </c>
      <c r="G10" s="147">
        <v>1439</v>
      </c>
      <c r="H10" s="147">
        <v>1445</v>
      </c>
      <c r="I10" s="147">
        <v>1255</v>
      </c>
      <c r="J10" s="147">
        <v>2700</v>
      </c>
      <c r="K10" s="147">
        <v>1529</v>
      </c>
      <c r="L10" s="147">
        <v>4229</v>
      </c>
      <c r="M10" s="147">
        <v>1171</v>
      </c>
      <c r="N10" s="147">
        <v>5400</v>
      </c>
      <c r="O10" s="147">
        <v>1294</v>
      </c>
      <c r="P10" s="147">
        <v>6694</v>
      </c>
      <c r="Q10" s="147">
        <v>1373</v>
      </c>
      <c r="R10" s="147">
        <v>8067</v>
      </c>
      <c r="S10" s="160">
        <v>2504</v>
      </c>
      <c r="T10" s="161">
        <v>10571</v>
      </c>
      <c r="U10" s="160">
        <v>10571</v>
      </c>
      <c r="V10" s="156">
        <v>5171</v>
      </c>
      <c r="W10" s="148">
        <v>1723.6666666666667</v>
      </c>
      <c r="X10" s="149">
        <v>68.946666666666673</v>
      </c>
    </row>
    <row r="11" spans="1:24">
      <c r="A11" s="284"/>
      <c r="B11" s="153" t="s">
        <v>63</v>
      </c>
      <c r="C11" s="51">
        <v>0</v>
      </c>
      <c r="D11" s="130">
        <v>0</v>
      </c>
      <c r="E11" s="130">
        <v>11</v>
      </c>
      <c r="F11" s="130">
        <v>11</v>
      </c>
      <c r="G11" s="130">
        <v>309</v>
      </c>
      <c r="H11" s="130">
        <v>320</v>
      </c>
      <c r="I11" s="130">
        <v>755</v>
      </c>
      <c r="J11" s="130">
        <v>1075</v>
      </c>
      <c r="K11" s="130">
        <v>804</v>
      </c>
      <c r="L11" s="130">
        <v>1879</v>
      </c>
      <c r="M11" s="130">
        <v>1386</v>
      </c>
      <c r="N11" s="130">
        <v>3265</v>
      </c>
      <c r="O11" s="130">
        <v>2287</v>
      </c>
      <c r="P11" s="130">
        <v>5552</v>
      </c>
      <c r="Q11" s="130">
        <v>3126</v>
      </c>
      <c r="R11" s="130">
        <v>8678</v>
      </c>
      <c r="S11" s="40">
        <v>3083</v>
      </c>
      <c r="T11" s="118">
        <v>11761</v>
      </c>
      <c r="U11" s="40">
        <v>11761</v>
      </c>
      <c r="V11" s="157">
        <v>8496</v>
      </c>
      <c r="W11" s="139">
        <v>2832</v>
      </c>
      <c r="X11" s="150">
        <v>113.28</v>
      </c>
    </row>
    <row r="12" spans="1:24">
      <c r="A12" s="284"/>
      <c r="B12" s="154" t="s">
        <v>64</v>
      </c>
      <c r="C12" s="52">
        <v>0</v>
      </c>
      <c r="D12" s="131">
        <v>0</v>
      </c>
      <c r="E12" s="131">
        <v>17</v>
      </c>
      <c r="F12" s="131">
        <v>17</v>
      </c>
      <c r="G12" s="131">
        <v>1748</v>
      </c>
      <c r="H12" s="131">
        <v>1765</v>
      </c>
      <c r="I12" s="131">
        <v>2010</v>
      </c>
      <c r="J12" s="131">
        <v>3775</v>
      </c>
      <c r="K12" s="131">
        <v>2333</v>
      </c>
      <c r="L12" s="131">
        <v>6108</v>
      </c>
      <c r="M12" s="131">
        <v>2557</v>
      </c>
      <c r="N12" s="131">
        <v>8665</v>
      </c>
      <c r="O12" s="131">
        <v>3581</v>
      </c>
      <c r="P12" s="131">
        <v>12246</v>
      </c>
      <c r="Q12" s="131">
        <v>4499</v>
      </c>
      <c r="R12" s="131">
        <v>16745</v>
      </c>
      <c r="S12" s="41">
        <v>5587</v>
      </c>
      <c r="T12" s="119">
        <v>22332</v>
      </c>
      <c r="U12" s="41">
        <v>22332</v>
      </c>
      <c r="V12" s="157">
        <v>13667</v>
      </c>
      <c r="W12" s="139">
        <v>4555.666666666667</v>
      </c>
      <c r="X12" s="150">
        <v>182.22666666666669</v>
      </c>
    </row>
    <row r="13" spans="1:24">
      <c r="A13" s="285"/>
      <c r="B13" s="155" t="s">
        <v>53</v>
      </c>
      <c r="C13" s="142">
        <v>0</v>
      </c>
      <c r="D13" s="143">
        <v>0</v>
      </c>
      <c r="E13" s="143">
        <v>0</v>
      </c>
      <c r="F13" s="143">
        <v>0</v>
      </c>
      <c r="G13" s="143">
        <v>0</v>
      </c>
      <c r="H13" s="143">
        <v>0</v>
      </c>
      <c r="I13" s="143">
        <v>420</v>
      </c>
      <c r="J13" s="143">
        <v>420</v>
      </c>
      <c r="K13" s="143">
        <v>539</v>
      </c>
      <c r="L13" s="143">
        <v>959</v>
      </c>
      <c r="M13" s="143">
        <v>544</v>
      </c>
      <c r="N13" s="143">
        <v>1503</v>
      </c>
      <c r="O13" s="143">
        <v>774</v>
      </c>
      <c r="P13" s="143">
        <v>2277</v>
      </c>
      <c r="Q13" s="143">
        <v>1021</v>
      </c>
      <c r="R13" s="143">
        <v>3298</v>
      </c>
      <c r="S13" s="141">
        <v>1112</v>
      </c>
      <c r="T13" s="162">
        <v>4410</v>
      </c>
      <c r="U13" s="141">
        <v>4410</v>
      </c>
      <c r="V13" s="158">
        <v>2907</v>
      </c>
      <c r="W13" s="145">
        <v>969</v>
      </c>
      <c r="X13" s="151">
        <v>38.76</v>
      </c>
    </row>
    <row r="14" spans="1:24">
      <c r="A14" s="283" t="s">
        <v>3</v>
      </c>
      <c r="B14" s="152" t="s">
        <v>62</v>
      </c>
      <c r="C14" s="159">
        <v>0</v>
      </c>
      <c r="D14" s="147">
        <v>0</v>
      </c>
      <c r="E14" s="147">
        <v>0</v>
      </c>
      <c r="F14" s="147">
        <v>0</v>
      </c>
      <c r="G14" s="147">
        <v>76</v>
      </c>
      <c r="H14" s="147">
        <v>76</v>
      </c>
      <c r="I14" s="147">
        <v>0</v>
      </c>
      <c r="J14" s="147">
        <v>76</v>
      </c>
      <c r="K14" s="147">
        <v>124</v>
      </c>
      <c r="L14" s="147">
        <v>200</v>
      </c>
      <c r="M14" s="147">
        <v>744</v>
      </c>
      <c r="N14" s="147">
        <v>944</v>
      </c>
      <c r="O14" s="147">
        <v>593</v>
      </c>
      <c r="P14" s="147">
        <v>1537</v>
      </c>
      <c r="Q14" s="147">
        <v>678</v>
      </c>
      <c r="R14" s="147">
        <v>2215</v>
      </c>
      <c r="S14" s="160">
        <v>907</v>
      </c>
      <c r="T14" s="161">
        <v>3122</v>
      </c>
      <c r="U14" s="160">
        <v>3122</v>
      </c>
      <c r="V14" s="156">
        <v>2178</v>
      </c>
      <c r="W14" s="148">
        <v>726</v>
      </c>
      <c r="X14" s="149">
        <v>29.04</v>
      </c>
    </row>
    <row r="15" spans="1:24">
      <c r="A15" s="284"/>
      <c r="B15" s="153" t="s">
        <v>63</v>
      </c>
      <c r="C15" s="51">
        <v>0</v>
      </c>
      <c r="D15" s="130">
        <v>0</v>
      </c>
      <c r="E15" s="130">
        <v>0</v>
      </c>
      <c r="F15" s="130">
        <v>0</v>
      </c>
      <c r="G15" s="130">
        <v>90</v>
      </c>
      <c r="H15" s="130">
        <v>90</v>
      </c>
      <c r="I15" s="130">
        <v>-74</v>
      </c>
      <c r="J15" s="130">
        <v>16</v>
      </c>
      <c r="K15" s="130">
        <v>0</v>
      </c>
      <c r="L15" s="130">
        <v>16</v>
      </c>
      <c r="M15" s="130">
        <v>-16</v>
      </c>
      <c r="N15" s="130">
        <v>0</v>
      </c>
      <c r="O15" s="130">
        <v>24</v>
      </c>
      <c r="P15" s="130">
        <v>24</v>
      </c>
      <c r="Q15" s="130">
        <v>65</v>
      </c>
      <c r="R15" s="130">
        <v>89</v>
      </c>
      <c r="S15" s="40">
        <v>144</v>
      </c>
      <c r="T15" s="118">
        <v>233</v>
      </c>
      <c r="U15" s="40">
        <v>233</v>
      </c>
      <c r="V15" s="157">
        <v>233</v>
      </c>
      <c r="W15" s="139">
        <v>77.666666666666671</v>
      </c>
      <c r="X15" s="150">
        <v>3.1066666666666669</v>
      </c>
    </row>
    <row r="16" spans="1:24">
      <c r="A16" s="284"/>
      <c r="B16" s="154" t="s">
        <v>64</v>
      </c>
      <c r="C16" s="52">
        <v>0</v>
      </c>
      <c r="D16" s="131">
        <v>0</v>
      </c>
      <c r="E16" s="131">
        <v>0</v>
      </c>
      <c r="F16" s="131">
        <v>0</v>
      </c>
      <c r="G16" s="131">
        <v>166</v>
      </c>
      <c r="H16" s="131">
        <v>166</v>
      </c>
      <c r="I16" s="131">
        <v>-74</v>
      </c>
      <c r="J16" s="131">
        <v>92</v>
      </c>
      <c r="K16" s="131">
        <v>124</v>
      </c>
      <c r="L16" s="131">
        <v>216</v>
      </c>
      <c r="M16" s="131">
        <v>728</v>
      </c>
      <c r="N16" s="131">
        <v>944</v>
      </c>
      <c r="O16" s="131">
        <v>617</v>
      </c>
      <c r="P16" s="131">
        <v>1561</v>
      </c>
      <c r="Q16" s="131">
        <v>743</v>
      </c>
      <c r="R16" s="131">
        <v>2304</v>
      </c>
      <c r="S16" s="41">
        <v>1051</v>
      </c>
      <c r="T16" s="119">
        <v>3355</v>
      </c>
      <c r="U16" s="41">
        <v>3355</v>
      </c>
      <c r="V16" s="157">
        <v>2411</v>
      </c>
      <c r="W16" s="139">
        <v>803.66666666666663</v>
      </c>
      <c r="X16" s="150">
        <v>32.146666666666668</v>
      </c>
    </row>
    <row r="17" spans="1:24">
      <c r="A17" s="285"/>
      <c r="B17" s="155" t="s">
        <v>53</v>
      </c>
      <c r="C17" s="142">
        <v>0</v>
      </c>
      <c r="D17" s="143">
        <v>0</v>
      </c>
      <c r="E17" s="143">
        <v>28</v>
      </c>
      <c r="F17" s="143">
        <v>28</v>
      </c>
      <c r="G17" s="143">
        <v>124</v>
      </c>
      <c r="H17" s="143">
        <v>152</v>
      </c>
      <c r="I17" s="143">
        <v>105</v>
      </c>
      <c r="J17" s="143">
        <v>257</v>
      </c>
      <c r="K17" s="143">
        <v>143</v>
      </c>
      <c r="L17" s="143">
        <v>400</v>
      </c>
      <c r="M17" s="143">
        <v>248</v>
      </c>
      <c r="N17" s="143">
        <v>648</v>
      </c>
      <c r="O17" s="143">
        <v>232</v>
      </c>
      <c r="P17" s="143">
        <v>880</v>
      </c>
      <c r="Q17" s="143">
        <v>198</v>
      </c>
      <c r="R17" s="143">
        <v>1078</v>
      </c>
      <c r="S17" s="141">
        <v>218</v>
      </c>
      <c r="T17" s="162">
        <v>1296</v>
      </c>
      <c r="U17" s="141">
        <v>1296</v>
      </c>
      <c r="V17" s="158">
        <v>648</v>
      </c>
      <c r="W17" s="145">
        <v>216</v>
      </c>
      <c r="X17" s="151">
        <v>8.64</v>
      </c>
    </row>
    <row r="18" spans="1:24">
      <c r="A18" s="283" t="s">
        <v>4</v>
      </c>
      <c r="B18" s="152" t="s">
        <v>62</v>
      </c>
      <c r="C18" s="159">
        <v>0</v>
      </c>
      <c r="D18" s="147">
        <v>0</v>
      </c>
      <c r="E18" s="147">
        <v>0</v>
      </c>
      <c r="F18" s="147">
        <v>0</v>
      </c>
      <c r="G18" s="147">
        <v>0</v>
      </c>
      <c r="H18" s="147">
        <v>0</v>
      </c>
      <c r="I18" s="147">
        <v>0</v>
      </c>
      <c r="J18" s="147">
        <v>0</v>
      </c>
      <c r="K18" s="147">
        <v>0</v>
      </c>
      <c r="L18" s="147">
        <v>0</v>
      </c>
      <c r="M18" s="147">
        <v>0</v>
      </c>
      <c r="N18" s="147">
        <v>0</v>
      </c>
      <c r="O18" s="147">
        <v>0</v>
      </c>
      <c r="P18" s="147">
        <v>0</v>
      </c>
      <c r="Q18" s="147">
        <v>656</v>
      </c>
      <c r="R18" s="147">
        <v>656</v>
      </c>
      <c r="S18" s="160">
        <v>748</v>
      </c>
      <c r="T18" s="161">
        <v>1404</v>
      </c>
      <c r="U18" s="160">
        <v>1404</v>
      </c>
      <c r="V18" s="156">
        <v>1404</v>
      </c>
      <c r="W18" s="148">
        <v>468</v>
      </c>
      <c r="X18" s="149">
        <v>18.72</v>
      </c>
    </row>
    <row r="19" spans="1:24">
      <c r="A19" s="284"/>
      <c r="B19" s="153" t="s">
        <v>63</v>
      </c>
      <c r="C19" s="51">
        <v>0</v>
      </c>
      <c r="D19" s="130">
        <v>0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130">
        <v>0</v>
      </c>
      <c r="K19" s="130">
        <v>0</v>
      </c>
      <c r="L19" s="130">
        <v>0</v>
      </c>
      <c r="M19" s="130">
        <v>0</v>
      </c>
      <c r="N19" s="130">
        <v>0</v>
      </c>
      <c r="O19" s="130">
        <v>0</v>
      </c>
      <c r="P19" s="130">
        <v>0</v>
      </c>
      <c r="Q19" s="130">
        <v>190</v>
      </c>
      <c r="R19" s="130">
        <v>190</v>
      </c>
      <c r="S19" s="40">
        <v>315</v>
      </c>
      <c r="T19" s="118">
        <v>505</v>
      </c>
      <c r="U19" s="40">
        <v>505</v>
      </c>
      <c r="V19" s="157">
        <v>505</v>
      </c>
      <c r="W19" s="139">
        <v>168.33333333333334</v>
      </c>
      <c r="X19" s="150">
        <v>6.7333333333333334</v>
      </c>
    </row>
    <row r="20" spans="1:24">
      <c r="A20" s="284"/>
      <c r="B20" s="154" t="s">
        <v>64</v>
      </c>
      <c r="C20" s="52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  <c r="L20" s="131">
        <v>0</v>
      </c>
      <c r="M20" s="131">
        <v>0</v>
      </c>
      <c r="N20" s="131">
        <v>0</v>
      </c>
      <c r="O20" s="131">
        <v>0</v>
      </c>
      <c r="P20" s="131">
        <v>0</v>
      </c>
      <c r="Q20" s="131">
        <v>846</v>
      </c>
      <c r="R20" s="131">
        <v>846</v>
      </c>
      <c r="S20" s="41">
        <v>1063</v>
      </c>
      <c r="T20" s="119">
        <v>1909</v>
      </c>
      <c r="U20" s="41">
        <v>1909</v>
      </c>
      <c r="V20" s="157">
        <v>1909</v>
      </c>
      <c r="W20" s="139">
        <v>636.33333333333337</v>
      </c>
      <c r="X20" s="150">
        <v>25.453333333333333</v>
      </c>
    </row>
    <row r="21" spans="1:24">
      <c r="A21" s="285"/>
      <c r="B21" s="155" t="s">
        <v>53</v>
      </c>
      <c r="C21" s="142">
        <v>0</v>
      </c>
      <c r="D21" s="143">
        <v>0</v>
      </c>
      <c r="E21" s="143">
        <v>0</v>
      </c>
      <c r="F21" s="143">
        <v>0</v>
      </c>
      <c r="G21" s="143">
        <v>0</v>
      </c>
      <c r="H21" s="143">
        <v>0</v>
      </c>
      <c r="I21" s="143">
        <v>0</v>
      </c>
      <c r="J21" s="143">
        <v>0</v>
      </c>
      <c r="K21" s="143">
        <v>0</v>
      </c>
      <c r="L21" s="143">
        <v>0</v>
      </c>
      <c r="M21" s="143">
        <v>0</v>
      </c>
      <c r="N21" s="143">
        <v>0</v>
      </c>
      <c r="O21" s="143">
        <v>0</v>
      </c>
      <c r="P21" s="143">
        <v>0</v>
      </c>
      <c r="Q21" s="143">
        <v>327</v>
      </c>
      <c r="R21" s="143">
        <v>327</v>
      </c>
      <c r="S21" s="141">
        <v>244</v>
      </c>
      <c r="T21" s="162">
        <v>571</v>
      </c>
      <c r="U21" s="141">
        <v>571</v>
      </c>
      <c r="V21" s="158">
        <v>571</v>
      </c>
      <c r="W21" s="145">
        <v>190.33333333333334</v>
      </c>
      <c r="X21" s="151">
        <v>7.6133333333333333</v>
      </c>
    </row>
    <row r="22" spans="1:24">
      <c r="A22" s="283" t="s">
        <v>5</v>
      </c>
      <c r="B22" s="152" t="s">
        <v>62</v>
      </c>
      <c r="C22" s="159">
        <v>0</v>
      </c>
      <c r="D22" s="147">
        <v>0</v>
      </c>
      <c r="E22" s="147">
        <v>0</v>
      </c>
      <c r="F22" s="147">
        <v>0</v>
      </c>
      <c r="G22" s="147">
        <v>0</v>
      </c>
      <c r="H22" s="147">
        <v>0</v>
      </c>
      <c r="I22" s="147">
        <v>0</v>
      </c>
      <c r="J22" s="147">
        <v>0</v>
      </c>
      <c r="K22" s="147">
        <v>0</v>
      </c>
      <c r="L22" s="147">
        <v>0</v>
      </c>
      <c r="M22" s="147">
        <v>0</v>
      </c>
      <c r="N22" s="147">
        <v>0</v>
      </c>
      <c r="O22" s="147">
        <v>50</v>
      </c>
      <c r="P22" s="147">
        <v>50</v>
      </c>
      <c r="Q22" s="147">
        <v>532</v>
      </c>
      <c r="R22" s="147">
        <v>582</v>
      </c>
      <c r="S22" s="160">
        <v>747</v>
      </c>
      <c r="T22" s="161">
        <v>1329</v>
      </c>
      <c r="U22" s="160">
        <v>1329</v>
      </c>
      <c r="V22" s="156">
        <v>1329</v>
      </c>
      <c r="W22" s="148">
        <v>443</v>
      </c>
      <c r="X22" s="149">
        <v>17.72</v>
      </c>
    </row>
    <row r="23" spans="1:24">
      <c r="A23" s="284"/>
      <c r="B23" s="153" t="s">
        <v>63</v>
      </c>
      <c r="C23" s="51">
        <v>0</v>
      </c>
      <c r="D23" s="130">
        <v>0</v>
      </c>
      <c r="E23" s="130">
        <v>0</v>
      </c>
      <c r="F23" s="130">
        <v>0</v>
      </c>
      <c r="G23" s="130">
        <v>0</v>
      </c>
      <c r="H23" s="130">
        <v>0</v>
      </c>
      <c r="I23" s="130">
        <v>0</v>
      </c>
      <c r="J23" s="130">
        <v>0</v>
      </c>
      <c r="K23" s="130">
        <v>0</v>
      </c>
      <c r="L23" s="130">
        <v>0</v>
      </c>
      <c r="M23" s="130">
        <v>0</v>
      </c>
      <c r="N23" s="130">
        <v>0</v>
      </c>
      <c r="O23" s="130">
        <v>1</v>
      </c>
      <c r="P23" s="130">
        <v>1</v>
      </c>
      <c r="Q23" s="130">
        <v>15</v>
      </c>
      <c r="R23" s="130">
        <v>16</v>
      </c>
      <c r="S23" s="40">
        <v>42</v>
      </c>
      <c r="T23" s="118">
        <v>58</v>
      </c>
      <c r="U23" s="40">
        <v>58</v>
      </c>
      <c r="V23" s="157">
        <v>58</v>
      </c>
      <c r="W23" s="139">
        <v>19.333333333333332</v>
      </c>
      <c r="X23" s="150">
        <v>0.77333333333333332</v>
      </c>
    </row>
    <row r="24" spans="1:24">
      <c r="A24" s="284"/>
      <c r="B24" s="154" t="s">
        <v>64</v>
      </c>
      <c r="C24" s="52">
        <v>0</v>
      </c>
      <c r="D24" s="131">
        <v>0</v>
      </c>
      <c r="E24" s="131">
        <v>0</v>
      </c>
      <c r="F24" s="131">
        <v>0</v>
      </c>
      <c r="G24" s="131">
        <v>0</v>
      </c>
      <c r="H24" s="131">
        <v>0</v>
      </c>
      <c r="I24" s="131">
        <v>0</v>
      </c>
      <c r="J24" s="131">
        <v>0</v>
      </c>
      <c r="K24" s="131">
        <v>0</v>
      </c>
      <c r="L24" s="131">
        <v>0</v>
      </c>
      <c r="M24" s="131">
        <v>0</v>
      </c>
      <c r="N24" s="131">
        <v>0</v>
      </c>
      <c r="O24" s="131">
        <v>51</v>
      </c>
      <c r="P24" s="131">
        <v>51</v>
      </c>
      <c r="Q24" s="131">
        <v>547</v>
      </c>
      <c r="R24" s="131">
        <v>598</v>
      </c>
      <c r="S24" s="41">
        <v>789</v>
      </c>
      <c r="T24" s="119">
        <v>1387</v>
      </c>
      <c r="U24" s="41">
        <v>1387</v>
      </c>
      <c r="V24" s="157">
        <v>1387</v>
      </c>
      <c r="W24" s="139">
        <v>462.33333333333331</v>
      </c>
      <c r="X24" s="150">
        <v>18.493333333333332</v>
      </c>
    </row>
    <row r="25" spans="1:24">
      <c r="A25" s="285"/>
      <c r="B25" s="155" t="s">
        <v>53</v>
      </c>
      <c r="C25" s="142">
        <v>0</v>
      </c>
      <c r="D25" s="143">
        <v>0</v>
      </c>
      <c r="E25" s="143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143">
        <v>78</v>
      </c>
      <c r="P25" s="143">
        <v>78</v>
      </c>
      <c r="Q25" s="143">
        <v>179</v>
      </c>
      <c r="R25" s="143">
        <v>257</v>
      </c>
      <c r="S25" s="141">
        <v>303</v>
      </c>
      <c r="T25" s="162">
        <v>560</v>
      </c>
      <c r="U25" s="141">
        <v>560</v>
      </c>
      <c r="V25" s="158">
        <v>560</v>
      </c>
      <c r="W25" s="145">
        <v>186.66666666666666</v>
      </c>
      <c r="X25" s="151">
        <v>7.4666666666666659</v>
      </c>
    </row>
    <row r="26" spans="1:24">
      <c r="A26" s="283" t="s">
        <v>6</v>
      </c>
      <c r="B26" s="152" t="s">
        <v>62</v>
      </c>
      <c r="C26" s="159">
        <v>0</v>
      </c>
      <c r="D26" s="147">
        <v>0</v>
      </c>
      <c r="E26" s="147">
        <v>299</v>
      </c>
      <c r="F26" s="147">
        <v>299</v>
      </c>
      <c r="G26" s="147">
        <v>526</v>
      </c>
      <c r="H26" s="147">
        <v>825</v>
      </c>
      <c r="I26" s="147">
        <v>1191</v>
      </c>
      <c r="J26" s="147">
        <v>2016</v>
      </c>
      <c r="K26" s="147">
        <v>486</v>
      </c>
      <c r="L26" s="147">
        <v>2502</v>
      </c>
      <c r="M26" s="147">
        <v>1087.5</v>
      </c>
      <c r="N26" s="147">
        <v>3589.5</v>
      </c>
      <c r="O26" s="147">
        <v>965</v>
      </c>
      <c r="P26" s="147">
        <v>4554.5</v>
      </c>
      <c r="Q26" s="147">
        <v>1941</v>
      </c>
      <c r="R26" s="147">
        <v>6495.5</v>
      </c>
      <c r="S26" s="160">
        <v>4341</v>
      </c>
      <c r="T26" s="161">
        <v>10836.5</v>
      </c>
      <c r="U26" s="160">
        <v>10836.5</v>
      </c>
      <c r="V26" s="156">
        <v>7247</v>
      </c>
      <c r="W26" s="148">
        <v>2415.6666666666665</v>
      </c>
      <c r="X26" s="149">
        <v>96.626666666666665</v>
      </c>
    </row>
    <row r="27" spans="1:24">
      <c r="A27" s="284"/>
      <c r="B27" s="153" t="s">
        <v>63</v>
      </c>
      <c r="C27" s="51">
        <v>0</v>
      </c>
      <c r="D27" s="130">
        <v>0</v>
      </c>
      <c r="E27" s="130">
        <v>313</v>
      </c>
      <c r="F27" s="130">
        <v>313</v>
      </c>
      <c r="G27" s="130">
        <v>289</v>
      </c>
      <c r="H27" s="130">
        <v>602</v>
      </c>
      <c r="I27" s="130">
        <v>462</v>
      </c>
      <c r="J27" s="130">
        <v>1064</v>
      </c>
      <c r="K27" s="130">
        <v>403</v>
      </c>
      <c r="L27" s="130">
        <v>1467</v>
      </c>
      <c r="M27" s="130">
        <v>987</v>
      </c>
      <c r="N27" s="130">
        <v>2454</v>
      </c>
      <c r="O27" s="130">
        <v>1635</v>
      </c>
      <c r="P27" s="130">
        <v>4089</v>
      </c>
      <c r="Q27" s="130">
        <v>2295</v>
      </c>
      <c r="R27" s="130">
        <v>6384</v>
      </c>
      <c r="S27" s="40">
        <v>4346</v>
      </c>
      <c r="T27" s="118">
        <v>10730</v>
      </c>
      <c r="U27" s="40">
        <v>10730</v>
      </c>
      <c r="V27" s="157">
        <v>8276</v>
      </c>
      <c r="W27" s="139">
        <v>2758.6666666666665</v>
      </c>
      <c r="X27" s="150">
        <v>110.34666666666666</v>
      </c>
    </row>
    <row r="28" spans="1:24">
      <c r="A28" s="284"/>
      <c r="B28" s="154" t="s">
        <v>64</v>
      </c>
      <c r="C28" s="52">
        <v>0</v>
      </c>
      <c r="D28" s="131">
        <v>0</v>
      </c>
      <c r="E28" s="131">
        <v>612</v>
      </c>
      <c r="F28" s="131">
        <v>612</v>
      </c>
      <c r="G28" s="131">
        <v>815</v>
      </c>
      <c r="H28" s="131">
        <v>1427</v>
      </c>
      <c r="I28" s="131">
        <v>1653</v>
      </c>
      <c r="J28" s="131">
        <v>3080</v>
      </c>
      <c r="K28" s="131">
        <v>889</v>
      </c>
      <c r="L28" s="131">
        <v>3969</v>
      </c>
      <c r="M28" s="131">
        <v>2074.5</v>
      </c>
      <c r="N28" s="131">
        <v>6043.5</v>
      </c>
      <c r="O28" s="131">
        <v>2600</v>
      </c>
      <c r="P28" s="131">
        <v>8643.5</v>
      </c>
      <c r="Q28" s="131">
        <v>4236</v>
      </c>
      <c r="R28" s="131">
        <v>12879.5</v>
      </c>
      <c r="S28" s="41">
        <v>8687</v>
      </c>
      <c r="T28" s="119">
        <v>21566.5</v>
      </c>
      <c r="U28" s="41">
        <v>21566.5</v>
      </c>
      <c r="V28" s="157">
        <v>15523</v>
      </c>
      <c r="W28" s="139">
        <v>5174.333333333333</v>
      </c>
      <c r="X28" s="150">
        <v>206.97333333333333</v>
      </c>
    </row>
    <row r="29" spans="1:24">
      <c r="A29" s="285"/>
      <c r="B29" s="155" t="s">
        <v>53</v>
      </c>
      <c r="C29" s="142">
        <v>0</v>
      </c>
      <c r="D29" s="143">
        <v>0</v>
      </c>
      <c r="E29" s="143">
        <v>561</v>
      </c>
      <c r="F29" s="143">
        <v>561</v>
      </c>
      <c r="G29" s="143">
        <v>336</v>
      </c>
      <c r="H29" s="143">
        <v>897</v>
      </c>
      <c r="I29" s="143">
        <v>732</v>
      </c>
      <c r="J29" s="143">
        <v>1629</v>
      </c>
      <c r="K29" s="143">
        <v>664</v>
      </c>
      <c r="L29" s="143">
        <v>2293</v>
      </c>
      <c r="M29" s="143">
        <v>838</v>
      </c>
      <c r="N29" s="143">
        <v>3131</v>
      </c>
      <c r="O29" s="143">
        <v>1217</v>
      </c>
      <c r="P29" s="143">
        <v>4348</v>
      </c>
      <c r="Q29" s="143">
        <v>1641</v>
      </c>
      <c r="R29" s="143">
        <v>5989</v>
      </c>
      <c r="S29" s="141">
        <v>2183</v>
      </c>
      <c r="T29" s="162">
        <v>8172</v>
      </c>
      <c r="U29" s="141">
        <v>8172</v>
      </c>
      <c r="V29" s="158">
        <v>5041</v>
      </c>
      <c r="W29" s="145">
        <v>1680.3333333333333</v>
      </c>
      <c r="X29" s="151">
        <v>67.213333333333324</v>
      </c>
    </row>
    <row r="30" spans="1:24">
      <c r="A30" s="283" t="s">
        <v>7</v>
      </c>
      <c r="B30" s="152" t="s">
        <v>62</v>
      </c>
      <c r="C30" s="159">
        <v>0</v>
      </c>
      <c r="D30" s="147">
        <v>0</v>
      </c>
      <c r="E30" s="147">
        <v>0</v>
      </c>
      <c r="F30" s="147">
        <v>0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147">
        <v>0</v>
      </c>
      <c r="P30" s="147">
        <v>0</v>
      </c>
      <c r="Q30" s="147">
        <v>1</v>
      </c>
      <c r="R30" s="147">
        <v>1</v>
      </c>
      <c r="S30" s="160">
        <v>169</v>
      </c>
      <c r="T30" s="161">
        <v>170</v>
      </c>
      <c r="U30" s="160">
        <v>170</v>
      </c>
      <c r="V30" s="156">
        <v>170</v>
      </c>
      <c r="W30" s="148">
        <v>56.666666666666664</v>
      </c>
      <c r="X30" s="149">
        <v>2.2666666666666666</v>
      </c>
    </row>
    <row r="31" spans="1:24">
      <c r="A31" s="284"/>
      <c r="B31" s="153" t="s">
        <v>63</v>
      </c>
      <c r="C31" s="51">
        <v>0</v>
      </c>
      <c r="D31" s="130">
        <v>0</v>
      </c>
      <c r="E31" s="130">
        <v>0</v>
      </c>
      <c r="F31" s="130">
        <v>0</v>
      </c>
      <c r="G31" s="130">
        <v>0</v>
      </c>
      <c r="H31" s="130">
        <v>0</v>
      </c>
      <c r="I31" s="130">
        <v>0</v>
      </c>
      <c r="J31" s="130">
        <v>0</v>
      </c>
      <c r="K31" s="130">
        <v>0</v>
      </c>
      <c r="L31" s="130">
        <v>0</v>
      </c>
      <c r="M31" s="130">
        <v>0</v>
      </c>
      <c r="N31" s="130">
        <v>0</v>
      </c>
      <c r="O31" s="130">
        <v>0</v>
      </c>
      <c r="P31" s="130">
        <v>0</v>
      </c>
      <c r="Q31" s="130">
        <v>74</v>
      </c>
      <c r="R31" s="130">
        <v>74</v>
      </c>
      <c r="S31" s="40">
        <v>82</v>
      </c>
      <c r="T31" s="118">
        <v>156</v>
      </c>
      <c r="U31" s="40">
        <v>156</v>
      </c>
      <c r="V31" s="157">
        <v>156</v>
      </c>
      <c r="W31" s="139">
        <v>52</v>
      </c>
      <c r="X31" s="150">
        <v>2.08</v>
      </c>
    </row>
    <row r="32" spans="1:24">
      <c r="A32" s="284"/>
      <c r="B32" s="154" t="s">
        <v>64</v>
      </c>
      <c r="C32" s="52">
        <v>0</v>
      </c>
      <c r="D32" s="131">
        <v>0</v>
      </c>
      <c r="E32" s="131">
        <v>0</v>
      </c>
      <c r="F32" s="131">
        <v>0</v>
      </c>
      <c r="G32" s="131">
        <v>0</v>
      </c>
      <c r="H32" s="131">
        <v>0</v>
      </c>
      <c r="I32" s="131">
        <v>0</v>
      </c>
      <c r="J32" s="131">
        <v>0</v>
      </c>
      <c r="K32" s="131">
        <v>0</v>
      </c>
      <c r="L32" s="131">
        <v>0</v>
      </c>
      <c r="M32" s="131">
        <v>0</v>
      </c>
      <c r="N32" s="131">
        <v>0</v>
      </c>
      <c r="O32" s="131">
        <v>0</v>
      </c>
      <c r="P32" s="131">
        <v>0</v>
      </c>
      <c r="Q32" s="131">
        <v>75</v>
      </c>
      <c r="R32" s="131">
        <v>75</v>
      </c>
      <c r="S32" s="41">
        <v>251</v>
      </c>
      <c r="T32" s="119">
        <v>326</v>
      </c>
      <c r="U32" s="41">
        <v>326</v>
      </c>
      <c r="V32" s="157">
        <v>326</v>
      </c>
      <c r="W32" s="139">
        <v>108.66666666666667</v>
      </c>
      <c r="X32" s="150">
        <v>4.3466666666666667</v>
      </c>
    </row>
    <row r="33" spans="1:24">
      <c r="A33" s="285"/>
      <c r="B33" s="155" t="s">
        <v>53</v>
      </c>
      <c r="C33" s="142">
        <v>0</v>
      </c>
      <c r="D33" s="143">
        <v>0</v>
      </c>
      <c r="E33" s="143">
        <v>0</v>
      </c>
      <c r="F33" s="143">
        <v>0</v>
      </c>
      <c r="G33" s="143">
        <v>0</v>
      </c>
      <c r="H33" s="143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143">
        <v>24</v>
      </c>
      <c r="P33" s="143">
        <v>24</v>
      </c>
      <c r="Q33" s="143">
        <v>228</v>
      </c>
      <c r="R33" s="143">
        <v>252</v>
      </c>
      <c r="S33" s="141">
        <v>261</v>
      </c>
      <c r="T33" s="162">
        <v>513</v>
      </c>
      <c r="U33" s="141">
        <v>513</v>
      </c>
      <c r="V33" s="158">
        <v>513</v>
      </c>
      <c r="W33" s="145">
        <v>171</v>
      </c>
      <c r="X33" s="151">
        <v>6.84</v>
      </c>
    </row>
    <row r="34" spans="1:24">
      <c r="A34" s="283" t="s">
        <v>8</v>
      </c>
      <c r="B34" s="152" t="s">
        <v>62</v>
      </c>
      <c r="C34" s="159">
        <v>0</v>
      </c>
      <c r="D34" s="147">
        <v>0</v>
      </c>
      <c r="E34" s="147">
        <v>0</v>
      </c>
      <c r="F34" s="147">
        <v>0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147">
        <v>0</v>
      </c>
      <c r="P34" s="147">
        <v>0</v>
      </c>
      <c r="Q34" s="147">
        <v>6</v>
      </c>
      <c r="R34" s="147">
        <v>6</v>
      </c>
      <c r="S34" s="160">
        <v>253</v>
      </c>
      <c r="T34" s="161">
        <v>259</v>
      </c>
      <c r="U34" s="160">
        <v>259</v>
      </c>
      <c r="V34" s="156">
        <v>259</v>
      </c>
      <c r="W34" s="148">
        <v>86.333333333333329</v>
      </c>
      <c r="X34" s="149">
        <v>3.4533333333333331</v>
      </c>
    </row>
    <row r="35" spans="1:24">
      <c r="A35" s="284"/>
      <c r="B35" s="153" t="s">
        <v>63</v>
      </c>
      <c r="C35" s="51">
        <v>0</v>
      </c>
      <c r="D35" s="130">
        <v>0</v>
      </c>
      <c r="E35" s="130">
        <v>0</v>
      </c>
      <c r="F35" s="130">
        <v>0</v>
      </c>
      <c r="G35" s="130">
        <v>0</v>
      </c>
      <c r="H35" s="130">
        <v>0</v>
      </c>
      <c r="I35" s="130">
        <v>0</v>
      </c>
      <c r="J35" s="130">
        <v>0</v>
      </c>
      <c r="K35" s="130">
        <v>0</v>
      </c>
      <c r="L35" s="130">
        <v>0</v>
      </c>
      <c r="M35" s="130">
        <v>0</v>
      </c>
      <c r="N35" s="130">
        <v>0</v>
      </c>
      <c r="O35" s="130">
        <v>0</v>
      </c>
      <c r="P35" s="130">
        <v>0</v>
      </c>
      <c r="Q35" s="130">
        <v>0</v>
      </c>
      <c r="R35" s="130">
        <v>0</v>
      </c>
      <c r="S35" s="40">
        <v>53</v>
      </c>
      <c r="T35" s="118">
        <v>53</v>
      </c>
      <c r="U35" s="40">
        <v>53</v>
      </c>
      <c r="V35" s="157">
        <v>53</v>
      </c>
      <c r="W35" s="139">
        <v>17.666666666666668</v>
      </c>
      <c r="X35" s="150">
        <v>0.70666666666666667</v>
      </c>
    </row>
    <row r="36" spans="1:24">
      <c r="A36" s="284"/>
      <c r="B36" s="154" t="s">
        <v>64</v>
      </c>
      <c r="C36" s="52">
        <v>0</v>
      </c>
      <c r="D36" s="131">
        <v>0</v>
      </c>
      <c r="E36" s="131">
        <v>0</v>
      </c>
      <c r="F36" s="131">
        <v>0</v>
      </c>
      <c r="G36" s="131">
        <v>0</v>
      </c>
      <c r="H36" s="131">
        <v>0</v>
      </c>
      <c r="I36" s="131">
        <v>0</v>
      </c>
      <c r="J36" s="131">
        <v>0</v>
      </c>
      <c r="K36" s="131">
        <v>0</v>
      </c>
      <c r="L36" s="131">
        <v>0</v>
      </c>
      <c r="M36" s="131">
        <v>0</v>
      </c>
      <c r="N36" s="131">
        <v>0</v>
      </c>
      <c r="O36" s="131">
        <v>0</v>
      </c>
      <c r="P36" s="131">
        <v>0</v>
      </c>
      <c r="Q36" s="131">
        <v>6</v>
      </c>
      <c r="R36" s="131">
        <v>6</v>
      </c>
      <c r="S36" s="41">
        <v>306</v>
      </c>
      <c r="T36" s="119">
        <v>312</v>
      </c>
      <c r="U36" s="41">
        <v>312</v>
      </c>
      <c r="V36" s="157">
        <v>312</v>
      </c>
      <c r="W36" s="139">
        <v>104</v>
      </c>
      <c r="X36" s="150">
        <v>4.16</v>
      </c>
    </row>
    <row r="37" spans="1:24">
      <c r="A37" s="285"/>
      <c r="B37" s="155" t="s">
        <v>53</v>
      </c>
      <c r="C37" s="142">
        <v>0</v>
      </c>
      <c r="D37" s="143">
        <v>0</v>
      </c>
      <c r="E37" s="143">
        <v>0</v>
      </c>
      <c r="F37" s="143">
        <v>0</v>
      </c>
      <c r="G37" s="143">
        <v>0</v>
      </c>
      <c r="H37" s="143">
        <v>0</v>
      </c>
      <c r="I37" s="143">
        <v>0</v>
      </c>
      <c r="J37" s="143">
        <v>0</v>
      </c>
      <c r="K37" s="143">
        <v>0</v>
      </c>
      <c r="L37" s="143">
        <v>0</v>
      </c>
      <c r="M37" s="143">
        <v>0</v>
      </c>
      <c r="N37" s="143">
        <v>0</v>
      </c>
      <c r="O37" s="143">
        <v>30</v>
      </c>
      <c r="P37" s="143">
        <v>30</v>
      </c>
      <c r="Q37" s="143">
        <v>118</v>
      </c>
      <c r="R37" s="143">
        <v>148</v>
      </c>
      <c r="S37" s="141">
        <v>100</v>
      </c>
      <c r="T37" s="162">
        <v>248</v>
      </c>
      <c r="U37" s="141">
        <v>248</v>
      </c>
      <c r="V37" s="158">
        <v>248</v>
      </c>
      <c r="W37" s="145">
        <v>82.666666666666671</v>
      </c>
      <c r="X37" s="151">
        <v>3.3066666666666666</v>
      </c>
    </row>
    <row r="38" spans="1:24">
      <c r="A38" s="283" t="s">
        <v>9</v>
      </c>
      <c r="B38" s="152" t="s">
        <v>62</v>
      </c>
      <c r="C38" s="159">
        <v>0</v>
      </c>
      <c r="D38" s="147">
        <v>0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147">
        <v>2</v>
      </c>
      <c r="P38" s="147">
        <v>2</v>
      </c>
      <c r="Q38" s="147">
        <v>40</v>
      </c>
      <c r="R38" s="147">
        <v>42</v>
      </c>
      <c r="S38" s="160">
        <v>23</v>
      </c>
      <c r="T38" s="161">
        <v>65</v>
      </c>
      <c r="U38" s="160">
        <v>65</v>
      </c>
      <c r="V38" s="156">
        <v>65</v>
      </c>
      <c r="W38" s="148">
        <v>21.666666666666668</v>
      </c>
      <c r="X38" s="149">
        <v>0.8666666666666667</v>
      </c>
    </row>
    <row r="39" spans="1:24">
      <c r="A39" s="284"/>
      <c r="B39" s="153" t="s">
        <v>63</v>
      </c>
      <c r="C39" s="51">
        <v>0</v>
      </c>
      <c r="D39" s="130">
        <v>0</v>
      </c>
      <c r="E39" s="130">
        <v>0</v>
      </c>
      <c r="F39" s="130">
        <v>0</v>
      </c>
      <c r="G39" s="130">
        <v>0</v>
      </c>
      <c r="H39" s="130">
        <v>0</v>
      </c>
      <c r="I39" s="130">
        <v>0</v>
      </c>
      <c r="J39" s="130">
        <v>0</v>
      </c>
      <c r="K39" s="130">
        <v>0</v>
      </c>
      <c r="L39" s="130">
        <v>0</v>
      </c>
      <c r="M39" s="130">
        <v>0</v>
      </c>
      <c r="N39" s="130">
        <v>0</v>
      </c>
      <c r="O39" s="130">
        <v>0</v>
      </c>
      <c r="P39" s="130">
        <v>0</v>
      </c>
      <c r="Q39" s="130">
        <v>34</v>
      </c>
      <c r="R39" s="130">
        <v>34</v>
      </c>
      <c r="S39" s="40">
        <v>218</v>
      </c>
      <c r="T39" s="118">
        <v>252</v>
      </c>
      <c r="U39" s="40">
        <v>252</v>
      </c>
      <c r="V39" s="157">
        <v>252</v>
      </c>
      <c r="W39" s="139">
        <v>84</v>
      </c>
      <c r="X39" s="150">
        <v>3.36</v>
      </c>
    </row>
    <row r="40" spans="1:24">
      <c r="A40" s="284"/>
      <c r="B40" s="154" t="s">
        <v>64</v>
      </c>
      <c r="C40" s="52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  <c r="I40" s="131">
        <v>0</v>
      </c>
      <c r="J40" s="131">
        <v>0</v>
      </c>
      <c r="K40" s="131">
        <v>0</v>
      </c>
      <c r="L40" s="131">
        <v>0</v>
      </c>
      <c r="M40" s="131">
        <v>0</v>
      </c>
      <c r="N40" s="131">
        <v>0</v>
      </c>
      <c r="O40" s="131">
        <v>2</v>
      </c>
      <c r="P40" s="131">
        <v>2</v>
      </c>
      <c r="Q40" s="131">
        <v>74</v>
      </c>
      <c r="R40" s="131">
        <v>76</v>
      </c>
      <c r="S40" s="41">
        <v>241</v>
      </c>
      <c r="T40" s="119">
        <v>317</v>
      </c>
      <c r="U40" s="41">
        <v>317</v>
      </c>
      <c r="V40" s="157">
        <v>317</v>
      </c>
      <c r="W40" s="139">
        <v>105.66666666666667</v>
      </c>
      <c r="X40" s="150">
        <v>4.2266666666666666</v>
      </c>
    </row>
    <row r="41" spans="1:24">
      <c r="A41" s="285"/>
      <c r="B41" s="155" t="s">
        <v>53</v>
      </c>
      <c r="C41" s="142">
        <v>0</v>
      </c>
      <c r="D41" s="143">
        <v>0</v>
      </c>
      <c r="E41" s="143">
        <v>0</v>
      </c>
      <c r="F41" s="143">
        <v>0</v>
      </c>
      <c r="G41" s="143">
        <v>0</v>
      </c>
      <c r="H41" s="143">
        <v>0</v>
      </c>
      <c r="I41" s="143">
        <v>0</v>
      </c>
      <c r="J41" s="143">
        <v>0</v>
      </c>
      <c r="K41" s="143">
        <v>0</v>
      </c>
      <c r="L41" s="143">
        <v>0</v>
      </c>
      <c r="M41" s="143">
        <v>0</v>
      </c>
      <c r="N41" s="143">
        <v>0</v>
      </c>
      <c r="O41" s="143">
        <v>100</v>
      </c>
      <c r="P41" s="143">
        <v>100</v>
      </c>
      <c r="Q41" s="143">
        <v>137</v>
      </c>
      <c r="R41" s="143">
        <v>237</v>
      </c>
      <c r="S41" s="141">
        <v>120</v>
      </c>
      <c r="T41" s="162">
        <v>357</v>
      </c>
      <c r="U41" s="141">
        <v>357</v>
      </c>
      <c r="V41" s="158">
        <v>357</v>
      </c>
      <c r="W41" s="145">
        <v>119</v>
      </c>
      <c r="X41" s="151">
        <v>4.76</v>
      </c>
    </row>
    <row r="42" spans="1:24">
      <c r="A42" s="283" t="s">
        <v>10</v>
      </c>
      <c r="B42" s="152" t="s">
        <v>62</v>
      </c>
      <c r="C42" s="159">
        <v>0</v>
      </c>
      <c r="D42" s="147">
        <v>4</v>
      </c>
      <c r="E42" s="147">
        <v>0</v>
      </c>
      <c r="F42" s="147">
        <v>4</v>
      </c>
      <c r="G42" s="147">
        <v>0</v>
      </c>
      <c r="H42" s="147">
        <v>4</v>
      </c>
      <c r="I42" s="147">
        <v>0</v>
      </c>
      <c r="J42" s="147">
        <v>4</v>
      </c>
      <c r="K42" s="147">
        <v>15</v>
      </c>
      <c r="L42" s="147">
        <v>19</v>
      </c>
      <c r="M42" s="147">
        <v>44</v>
      </c>
      <c r="N42" s="147">
        <v>63</v>
      </c>
      <c r="O42" s="147">
        <v>187</v>
      </c>
      <c r="P42" s="147">
        <v>250</v>
      </c>
      <c r="Q42" s="147">
        <v>280</v>
      </c>
      <c r="R42" s="147">
        <v>530</v>
      </c>
      <c r="S42" s="160">
        <v>309</v>
      </c>
      <c r="T42" s="161">
        <v>839</v>
      </c>
      <c r="U42" s="160">
        <v>839</v>
      </c>
      <c r="V42" s="156">
        <v>776</v>
      </c>
      <c r="W42" s="148">
        <v>258.66666666666669</v>
      </c>
      <c r="X42" s="149">
        <v>10.346666666666668</v>
      </c>
    </row>
    <row r="43" spans="1:24">
      <c r="A43" s="284"/>
      <c r="B43" s="153" t="s">
        <v>63</v>
      </c>
      <c r="C43" s="51">
        <v>28</v>
      </c>
      <c r="D43" s="130">
        <v>66</v>
      </c>
      <c r="E43" s="130">
        <v>18</v>
      </c>
      <c r="F43" s="130">
        <v>84</v>
      </c>
      <c r="G43" s="130">
        <v>0</v>
      </c>
      <c r="H43" s="130">
        <v>84</v>
      </c>
      <c r="I43" s="130">
        <v>0</v>
      </c>
      <c r="J43" s="130">
        <v>84</v>
      </c>
      <c r="K43" s="130">
        <v>66</v>
      </c>
      <c r="L43" s="130">
        <v>150</v>
      </c>
      <c r="M43" s="130">
        <v>137</v>
      </c>
      <c r="N43" s="130">
        <v>287</v>
      </c>
      <c r="O43" s="130">
        <v>209</v>
      </c>
      <c r="P43" s="130">
        <v>496</v>
      </c>
      <c r="Q43" s="130">
        <v>290</v>
      </c>
      <c r="R43" s="130">
        <v>786</v>
      </c>
      <c r="S43" s="40">
        <v>149</v>
      </c>
      <c r="T43" s="118">
        <v>935</v>
      </c>
      <c r="U43" s="40">
        <v>935</v>
      </c>
      <c r="V43" s="157">
        <v>648</v>
      </c>
      <c r="W43" s="139">
        <v>216</v>
      </c>
      <c r="X43" s="150">
        <v>8.64</v>
      </c>
    </row>
    <row r="44" spans="1:24">
      <c r="A44" s="284"/>
      <c r="B44" s="154" t="s">
        <v>64</v>
      </c>
      <c r="C44" s="52">
        <v>28</v>
      </c>
      <c r="D44" s="131">
        <v>70</v>
      </c>
      <c r="E44" s="131">
        <v>18</v>
      </c>
      <c r="F44" s="131">
        <v>88</v>
      </c>
      <c r="G44" s="131">
        <v>0</v>
      </c>
      <c r="H44" s="131">
        <v>88</v>
      </c>
      <c r="I44" s="131">
        <v>0</v>
      </c>
      <c r="J44" s="131">
        <v>88</v>
      </c>
      <c r="K44" s="131">
        <v>81</v>
      </c>
      <c r="L44" s="131">
        <v>169</v>
      </c>
      <c r="M44" s="131">
        <v>181</v>
      </c>
      <c r="N44" s="131">
        <v>350</v>
      </c>
      <c r="O44" s="131">
        <v>396</v>
      </c>
      <c r="P44" s="131">
        <v>746</v>
      </c>
      <c r="Q44" s="131">
        <v>570</v>
      </c>
      <c r="R44" s="131">
        <v>1316</v>
      </c>
      <c r="S44" s="41">
        <v>458</v>
      </c>
      <c r="T44" s="119">
        <v>1774</v>
      </c>
      <c r="U44" s="41">
        <v>1774</v>
      </c>
      <c r="V44" s="157">
        <v>1424</v>
      </c>
      <c r="W44" s="139">
        <v>474.66666666666669</v>
      </c>
      <c r="X44" s="150">
        <v>18.986666666666668</v>
      </c>
    </row>
    <row r="45" spans="1:24" ht="17.25" thickBot="1">
      <c r="A45" s="284"/>
      <c r="B45" s="163" t="s">
        <v>53</v>
      </c>
      <c r="C45" s="133">
        <v>87</v>
      </c>
      <c r="D45" s="134">
        <v>217</v>
      </c>
      <c r="E45" s="134">
        <v>79</v>
      </c>
      <c r="F45" s="134">
        <v>296</v>
      </c>
      <c r="G45" s="134">
        <v>111</v>
      </c>
      <c r="H45" s="134">
        <v>407</v>
      </c>
      <c r="I45" s="134">
        <v>37</v>
      </c>
      <c r="J45" s="134">
        <v>444</v>
      </c>
      <c r="K45" s="134">
        <v>90</v>
      </c>
      <c r="L45" s="134">
        <v>534</v>
      </c>
      <c r="M45" s="134">
        <v>132</v>
      </c>
      <c r="N45" s="134">
        <v>666</v>
      </c>
      <c r="O45" s="134">
        <v>133</v>
      </c>
      <c r="P45" s="134">
        <v>799</v>
      </c>
      <c r="Q45" s="134">
        <v>140</v>
      </c>
      <c r="R45" s="134">
        <v>939</v>
      </c>
      <c r="S45" s="42">
        <v>161</v>
      </c>
      <c r="T45" s="164">
        <v>1100</v>
      </c>
      <c r="U45" s="42">
        <v>1100</v>
      </c>
      <c r="V45" s="165">
        <v>434</v>
      </c>
      <c r="W45" s="166">
        <v>144.66666666666666</v>
      </c>
      <c r="X45" s="167">
        <v>5.7866666666666662</v>
      </c>
    </row>
    <row r="46" spans="1:24">
      <c r="A46" s="289" t="s">
        <v>65</v>
      </c>
      <c r="B46" s="168" t="s">
        <v>62</v>
      </c>
      <c r="C46" s="50">
        <v>0</v>
      </c>
      <c r="D46" s="129">
        <v>4</v>
      </c>
      <c r="E46" s="129">
        <v>305</v>
      </c>
      <c r="F46" s="129">
        <v>309</v>
      </c>
      <c r="G46" s="129">
        <v>2041</v>
      </c>
      <c r="H46" s="129">
        <v>2350</v>
      </c>
      <c r="I46" s="129">
        <v>2446</v>
      </c>
      <c r="J46" s="129">
        <v>4796</v>
      </c>
      <c r="K46" s="129">
        <v>2154</v>
      </c>
      <c r="L46" s="129">
        <v>6950</v>
      </c>
      <c r="M46" s="129">
        <v>3046.5</v>
      </c>
      <c r="N46" s="129">
        <v>9996.5</v>
      </c>
      <c r="O46" s="129">
        <v>3091</v>
      </c>
      <c r="P46" s="129">
        <v>13087.5</v>
      </c>
      <c r="Q46" s="129">
        <v>5518</v>
      </c>
      <c r="R46" s="129">
        <v>18605.5</v>
      </c>
      <c r="S46" s="39">
        <v>10026</v>
      </c>
      <c r="T46" s="117">
        <v>28631.5</v>
      </c>
      <c r="U46" s="39">
        <v>28631.5</v>
      </c>
      <c r="V46" s="169">
        <v>18635</v>
      </c>
      <c r="W46" s="136">
        <v>6211.666666666667</v>
      </c>
      <c r="X46" s="170">
        <v>248.46666666666667</v>
      </c>
    </row>
    <row r="47" spans="1:24">
      <c r="A47" s="290"/>
      <c r="B47" s="153" t="s">
        <v>63</v>
      </c>
      <c r="C47" s="51">
        <v>28</v>
      </c>
      <c r="D47" s="130">
        <v>66</v>
      </c>
      <c r="E47" s="130">
        <v>342</v>
      </c>
      <c r="F47" s="130">
        <v>408</v>
      </c>
      <c r="G47" s="130">
        <v>688</v>
      </c>
      <c r="H47" s="130">
        <v>1096</v>
      </c>
      <c r="I47" s="130">
        <v>1143</v>
      </c>
      <c r="J47" s="130">
        <v>2239</v>
      </c>
      <c r="K47" s="130">
        <v>1273</v>
      </c>
      <c r="L47" s="130">
        <v>3512</v>
      </c>
      <c r="M47" s="130">
        <v>2494</v>
      </c>
      <c r="N47" s="130">
        <v>6006</v>
      </c>
      <c r="O47" s="130">
        <v>4156</v>
      </c>
      <c r="P47" s="130">
        <v>10162</v>
      </c>
      <c r="Q47" s="130">
        <v>6301</v>
      </c>
      <c r="R47" s="130">
        <v>16463</v>
      </c>
      <c r="S47" s="40">
        <v>8503</v>
      </c>
      <c r="T47" s="118">
        <v>24966</v>
      </c>
      <c r="U47" s="40">
        <v>24966</v>
      </c>
      <c r="V47" s="157">
        <v>18960</v>
      </c>
      <c r="W47" s="139">
        <v>6320</v>
      </c>
      <c r="X47" s="150">
        <v>252.8</v>
      </c>
    </row>
    <row r="48" spans="1:24">
      <c r="A48" s="290"/>
      <c r="B48" s="154" t="s">
        <v>64</v>
      </c>
      <c r="C48" s="52">
        <v>28</v>
      </c>
      <c r="D48" s="131">
        <v>70</v>
      </c>
      <c r="E48" s="131">
        <v>647</v>
      </c>
      <c r="F48" s="131">
        <v>717</v>
      </c>
      <c r="G48" s="131">
        <v>2729</v>
      </c>
      <c r="H48" s="131">
        <v>3446</v>
      </c>
      <c r="I48" s="131">
        <v>3589</v>
      </c>
      <c r="J48" s="131">
        <v>7035</v>
      </c>
      <c r="K48" s="131">
        <v>3427</v>
      </c>
      <c r="L48" s="131">
        <v>10462</v>
      </c>
      <c r="M48" s="131">
        <v>5540.5</v>
      </c>
      <c r="N48" s="131">
        <v>16002.5</v>
      </c>
      <c r="O48" s="131">
        <v>7247</v>
      </c>
      <c r="P48" s="131">
        <v>23249.5</v>
      </c>
      <c r="Q48" s="131">
        <v>11819</v>
      </c>
      <c r="R48" s="131">
        <v>35068.5</v>
      </c>
      <c r="S48" s="41">
        <v>18529</v>
      </c>
      <c r="T48" s="119">
        <v>53597.5</v>
      </c>
      <c r="U48" s="41">
        <v>53597.5</v>
      </c>
      <c r="V48" s="157">
        <v>37595</v>
      </c>
      <c r="W48" s="139">
        <v>12531.666666666666</v>
      </c>
      <c r="X48" s="150">
        <v>501.26666666666665</v>
      </c>
    </row>
    <row r="49" spans="1:24" ht="17.25" thickBot="1">
      <c r="A49" s="291"/>
      <c r="B49" s="171" t="s">
        <v>53</v>
      </c>
      <c r="C49" s="53">
        <v>87</v>
      </c>
      <c r="D49" s="132">
        <v>217</v>
      </c>
      <c r="E49" s="132">
        <v>668</v>
      </c>
      <c r="F49" s="132">
        <v>885</v>
      </c>
      <c r="G49" s="132">
        <v>571</v>
      </c>
      <c r="H49" s="132">
        <v>1456</v>
      </c>
      <c r="I49" s="132">
        <v>1294</v>
      </c>
      <c r="J49" s="132">
        <v>2750</v>
      </c>
      <c r="K49" s="132">
        <v>1436</v>
      </c>
      <c r="L49" s="132">
        <v>4186</v>
      </c>
      <c r="M49" s="132">
        <v>1762</v>
      </c>
      <c r="N49" s="132">
        <v>5948</v>
      </c>
      <c r="O49" s="132">
        <v>2639</v>
      </c>
      <c r="P49" s="132">
        <v>8587</v>
      </c>
      <c r="Q49" s="132">
        <v>4170</v>
      </c>
      <c r="R49" s="132">
        <v>12757</v>
      </c>
      <c r="S49" s="43">
        <v>4927</v>
      </c>
      <c r="T49" s="120">
        <v>17684</v>
      </c>
      <c r="U49" s="43">
        <v>17684</v>
      </c>
      <c r="V49" s="172">
        <v>11736</v>
      </c>
      <c r="W49" s="173">
        <v>3912</v>
      </c>
      <c r="X49" s="174">
        <v>156.47999999999999</v>
      </c>
    </row>
  </sheetData>
  <mergeCells count="24">
    <mergeCell ref="A42:A45"/>
    <mergeCell ref="A46:A49"/>
    <mergeCell ref="A18:A21"/>
    <mergeCell ref="A22:A25"/>
    <mergeCell ref="A26:A29"/>
    <mergeCell ref="A30:A33"/>
    <mergeCell ref="A34:A37"/>
    <mergeCell ref="A38:A41"/>
    <mergeCell ref="V3:X4"/>
    <mergeCell ref="A6:A9"/>
    <mergeCell ref="A10:A13"/>
    <mergeCell ref="S3:T4"/>
    <mergeCell ref="U3:U4"/>
    <mergeCell ref="A14:A17"/>
    <mergeCell ref="K3:L4"/>
    <mergeCell ref="M3:N4"/>
    <mergeCell ref="O3:P4"/>
    <mergeCell ref="Q3:R4"/>
    <mergeCell ref="A3:A5"/>
    <mergeCell ref="B3:B5"/>
    <mergeCell ref="C3:D4"/>
    <mergeCell ref="E3:F4"/>
    <mergeCell ref="G3:H4"/>
    <mergeCell ref="I3:J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4대강전체</vt:lpstr>
      <vt:lpstr>한강</vt:lpstr>
      <vt:lpstr>낙동강</vt:lpstr>
      <vt:lpstr>금강</vt:lpstr>
      <vt:lpstr>영산강</vt:lpstr>
    </vt:vector>
  </TitlesOfParts>
  <Company>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김성달</cp:lastModifiedBy>
  <cp:lastPrinted>2011-02-14T12:32:16Z</cp:lastPrinted>
  <dcterms:created xsi:type="dcterms:W3CDTF">2011-02-09T00:05:40Z</dcterms:created>
  <dcterms:modified xsi:type="dcterms:W3CDTF">2011-02-14T12:32:20Z</dcterms:modified>
</cp:coreProperties>
</file>